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\Mój dysk\FF Zarzad\Kalkulatory\Kalkulator 2%\"/>
    </mc:Choice>
  </mc:AlternateContent>
  <xr:revisionPtr revIDLastSave="0" documentId="13_ncr:1_{5B306477-1571-4C5C-AD89-CC402D98C986}" xr6:coauthVersionLast="47" xr6:coauthVersionMax="47" xr10:uidLastSave="{00000000-0000-0000-0000-000000000000}"/>
  <workbookProtection workbookAlgorithmName="SHA-512" workbookHashValue="uJojZ4eUr+hXbLdE1+3ETWrvDhEghkXWxsEcYilsX4pks4bvbcwVbvOSHbWXEaG1rj4jnKchkEHU/DnAkRdFCg==" workbookSaltValue="3kDYH5Ue7uZkJbtd6mbItA==" workbookSpinCount="100000" lockStructure="1"/>
  <bookViews>
    <workbookView showSheetTabs="0" xWindow="-108" yWindow="-108" windowWidth="23256" windowHeight="12456" xr2:uid="{00000000-000D-0000-FFFF-FFFF00000000}"/>
  </bookViews>
  <sheets>
    <sheet name="Kredyt z dopłatą" sheetId="2" r:id="rId1"/>
    <sheet name="Raty równe" sheetId="3" r:id="rId2"/>
    <sheet name="Raty malejące" sheetId="4" r:id="rId3"/>
  </sheets>
  <definedNames>
    <definedName name="_xlnm.Print_Area" localSheetId="0">'Kredyt z dopłatą'!$A$1:$O$384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2" l="1"/>
  <c r="D6" i="4"/>
  <c r="D6" i="3"/>
  <c r="D4" i="3"/>
  <c r="B22" i="2"/>
  <c r="D9" i="4"/>
  <c r="D4" i="4"/>
  <c r="D2" i="4"/>
  <c r="D8" i="3"/>
  <c r="D2" i="3"/>
  <c r="C16" i="3" s="1"/>
  <c r="C17" i="4" l="1"/>
  <c r="D17" i="4"/>
  <c r="D11" i="4" l="1"/>
  <c r="E24" i="4" s="1"/>
  <c r="D10" i="3"/>
  <c r="C24" i="2"/>
  <c r="D24" i="2" s="1"/>
  <c r="E262" i="4" l="1"/>
  <c r="E201" i="4"/>
  <c r="E31" i="4"/>
  <c r="E250" i="4"/>
  <c r="E297" i="4"/>
  <c r="E294" i="4"/>
  <c r="E257" i="4"/>
  <c r="E286" i="4"/>
  <c r="E44" i="4"/>
  <c r="E356" i="4"/>
  <c r="E223" i="4"/>
  <c r="E23" i="4"/>
  <c r="E123" i="4"/>
  <c r="E307" i="4"/>
  <c r="E360" i="4"/>
  <c r="E258" i="4"/>
  <c r="E263" i="4"/>
  <c r="E283" i="4"/>
  <c r="E371" i="4"/>
  <c r="E151" i="4"/>
  <c r="E260" i="4"/>
  <c r="E311" i="4"/>
  <c r="E93" i="4"/>
  <c r="E74" i="4"/>
  <c r="E188" i="4"/>
  <c r="E52" i="4"/>
  <c r="E370" i="4"/>
  <c r="E189" i="4"/>
  <c r="E293" i="4"/>
  <c r="E247" i="4"/>
  <c r="E131" i="4"/>
  <c r="E185" i="4"/>
  <c r="E376" i="4"/>
  <c r="E110" i="4"/>
  <c r="E340" i="4"/>
  <c r="E303" i="4"/>
  <c r="E94" i="4"/>
  <c r="E308" i="4"/>
  <c r="E364" i="4"/>
  <c r="E238" i="4"/>
  <c r="E269" i="4"/>
  <c r="E61" i="4"/>
  <c r="E66" i="4"/>
  <c r="E169" i="4"/>
  <c r="E287" i="4"/>
  <c r="E17" i="4"/>
  <c r="F17" i="4" s="1"/>
  <c r="E212" i="4"/>
  <c r="E207" i="4"/>
  <c r="E365" i="4"/>
  <c r="E222" i="4"/>
  <c r="E53" i="4"/>
  <c r="E107" i="4"/>
  <c r="E58" i="4"/>
  <c r="E276" i="4"/>
  <c r="E243" i="4"/>
  <c r="E345" i="4"/>
  <c r="E367" i="4"/>
  <c r="E335" i="4"/>
  <c r="E164" i="4"/>
  <c r="E135" i="4"/>
  <c r="E54" i="4"/>
  <c r="E20" i="4"/>
  <c r="E42" i="4"/>
  <c r="E265" i="4"/>
  <c r="E215" i="4"/>
  <c r="E284" i="4"/>
  <c r="E351" i="4"/>
  <c r="E271" i="4"/>
  <c r="E359" i="4"/>
  <c r="E103" i="4"/>
  <c r="E46" i="4"/>
  <c r="E195" i="4"/>
  <c r="E194" i="4"/>
  <c r="E347" i="4"/>
  <c r="E277" i="4"/>
  <c r="E149" i="4"/>
  <c r="E353" i="4"/>
  <c r="E143" i="4"/>
  <c r="E172" i="4"/>
  <c r="E300" i="4"/>
  <c r="E174" i="4"/>
  <c r="E30" i="4"/>
  <c r="E187" i="4"/>
  <c r="E43" i="4"/>
  <c r="E186" i="4"/>
  <c r="E81" i="4"/>
  <c r="E339" i="4"/>
  <c r="E233" i="4"/>
  <c r="E220" i="4"/>
  <c r="E183" i="4"/>
  <c r="E348" i="4"/>
  <c r="E197" i="4"/>
  <c r="E273" i="4"/>
  <c r="E302" i="4"/>
  <c r="E285" i="4"/>
  <c r="E323" i="4"/>
  <c r="E346" i="4"/>
  <c r="E358" i="4"/>
  <c r="E289" i="4"/>
  <c r="E87" i="4"/>
  <c r="E158" i="4"/>
  <c r="E117" i="4"/>
  <c r="E100" i="4"/>
  <c r="E171" i="4"/>
  <c r="E330" i="4"/>
  <c r="E122" i="4"/>
  <c r="E73" i="4"/>
  <c r="E253" i="4"/>
  <c r="E299" i="4"/>
  <c r="E209" i="4"/>
  <c r="E165" i="4"/>
  <c r="E251" i="4"/>
  <c r="E173" i="4"/>
  <c r="E62" i="4"/>
  <c r="E36" i="4"/>
  <c r="E234" i="4"/>
  <c r="E363" i="4"/>
  <c r="E153" i="4"/>
  <c r="E362" i="4"/>
  <c r="E245" i="4"/>
  <c r="E177" i="4"/>
  <c r="E175" i="4"/>
  <c r="E357" i="4"/>
  <c r="E190" i="4"/>
  <c r="E45" i="4"/>
  <c r="E67" i="4"/>
  <c r="E202" i="4"/>
  <c r="E355" i="4"/>
  <c r="E372" i="4"/>
  <c r="E305" i="4"/>
  <c r="E327" i="4"/>
  <c r="E161" i="4"/>
  <c r="E255" i="4"/>
  <c r="E341" i="4"/>
  <c r="E182" i="4"/>
  <c r="E29" i="4"/>
  <c r="E59" i="4"/>
  <c r="E113" i="4"/>
  <c r="E254" i="4"/>
  <c r="E199" i="4"/>
  <c r="E241" i="4"/>
  <c r="E324" i="4"/>
  <c r="E366" i="4"/>
  <c r="E374" i="4"/>
  <c r="E95" i="4"/>
  <c r="E108" i="4"/>
  <c r="E318" i="4"/>
  <c r="E217" i="4"/>
  <c r="E354" i="4"/>
  <c r="E167" i="4"/>
  <c r="E267" i="4"/>
  <c r="E352" i="4"/>
  <c r="E252" i="4"/>
  <c r="E270" i="4"/>
  <c r="E337" i="4"/>
  <c r="E279" i="4"/>
  <c r="E369" i="4"/>
  <c r="E342" i="4"/>
  <c r="E278" i="4"/>
  <c r="E71" i="4"/>
  <c r="E118" i="4"/>
  <c r="E109" i="4"/>
  <c r="E84" i="4"/>
  <c r="E139" i="4"/>
  <c r="E322" i="4"/>
  <c r="E106" i="4"/>
  <c r="E65" i="4"/>
  <c r="E49" i="4"/>
  <c r="E328" i="4"/>
  <c r="E314" i="4"/>
  <c r="E170" i="4"/>
  <c r="E137" i="4"/>
  <c r="E320" i="4"/>
  <c r="E298" i="4"/>
  <c r="E130" i="4"/>
  <c r="E129" i="4"/>
  <c r="E304" i="4"/>
  <c r="E264" i="4"/>
  <c r="E272" i="4"/>
  <c r="E256" i="4"/>
  <c r="E200" i="4"/>
  <c r="E240" i="4"/>
  <c r="E192" i="4"/>
  <c r="E176" i="4"/>
  <c r="E144" i="4"/>
  <c r="E136" i="4"/>
  <c r="E128" i="4"/>
  <c r="E329" i="4"/>
  <c r="E244" i="4"/>
  <c r="E331" i="4"/>
  <c r="E231" i="4"/>
  <c r="E204" i="4"/>
  <c r="E317" i="4"/>
  <c r="E228" i="4"/>
  <c r="E213" i="4"/>
  <c r="E281" i="4"/>
  <c r="E235" i="4"/>
  <c r="E180" i="4"/>
  <c r="E140" i="4"/>
  <c r="E239" i="4"/>
  <c r="E373" i="4"/>
  <c r="E205" i="4"/>
  <c r="E39" i="4"/>
  <c r="E126" i="4"/>
  <c r="E125" i="4"/>
  <c r="E116" i="4"/>
  <c r="E203" i="4"/>
  <c r="E75" i="4"/>
  <c r="E266" i="4"/>
  <c r="E138" i="4"/>
  <c r="E145" i="4"/>
  <c r="E336" i="4"/>
  <c r="E208" i="4"/>
  <c r="E72" i="4"/>
  <c r="E112" i="4"/>
  <c r="E80" i="4"/>
  <c r="E64" i="4"/>
  <c r="E156" i="4"/>
  <c r="E181" i="4"/>
  <c r="E343" i="4"/>
  <c r="E249" i="4"/>
  <c r="E309" i="4"/>
  <c r="E229" i="4"/>
  <c r="E350" i="4"/>
  <c r="E191" i="4"/>
  <c r="E295" i="4"/>
  <c r="E196" i="4"/>
  <c r="E333" i="4"/>
  <c r="E349" i="4"/>
  <c r="E268" i="4"/>
  <c r="E157" i="4"/>
  <c r="E79" i="4"/>
  <c r="E230" i="4"/>
  <c r="E166" i="4"/>
  <c r="E102" i="4"/>
  <c r="E38" i="4"/>
  <c r="E101" i="4"/>
  <c r="E37" i="4"/>
  <c r="E92" i="4"/>
  <c r="E28" i="4"/>
  <c r="E179" i="4"/>
  <c r="E115" i="4"/>
  <c r="E51" i="4"/>
  <c r="E306" i="4"/>
  <c r="E242" i="4"/>
  <c r="E178" i="4"/>
  <c r="E114" i="4"/>
  <c r="E50" i="4"/>
  <c r="E121" i="4"/>
  <c r="E57" i="4"/>
  <c r="E312" i="4"/>
  <c r="E248" i="4"/>
  <c r="E184" i="4"/>
  <c r="E120" i="4"/>
  <c r="E56" i="4"/>
  <c r="E48" i="4"/>
  <c r="E275" i="4"/>
  <c r="E344" i="4"/>
  <c r="E313" i="4"/>
  <c r="E225" i="4"/>
  <c r="E338" i="4"/>
  <c r="E368" i="4"/>
  <c r="E301" i="4"/>
  <c r="E159" i="4"/>
  <c r="E326" i="4"/>
  <c r="E375" i="4"/>
  <c r="E291" i="4"/>
  <c r="E332" i="4"/>
  <c r="E246" i="4"/>
  <c r="E127" i="4"/>
  <c r="E63" i="4"/>
  <c r="E214" i="4"/>
  <c r="E150" i="4"/>
  <c r="E86" i="4"/>
  <c r="E22" i="4"/>
  <c r="E85" i="4"/>
  <c r="E21" i="4"/>
  <c r="E76" i="4"/>
  <c r="E227" i="4"/>
  <c r="E163" i="4"/>
  <c r="E99" i="4"/>
  <c r="E35" i="4"/>
  <c r="E290" i="4"/>
  <c r="E226" i="4"/>
  <c r="E162" i="4"/>
  <c r="E98" i="4"/>
  <c r="E34" i="4"/>
  <c r="E105" i="4"/>
  <c r="E41" i="4"/>
  <c r="E296" i="4"/>
  <c r="E232" i="4"/>
  <c r="E168" i="4"/>
  <c r="E104" i="4"/>
  <c r="E40" i="4"/>
  <c r="E321" i="4"/>
  <c r="E236" i="4"/>
  <c r="E119" i="4"/>
  <c r="E55" i="4"/>
  <c r="E206" i="4"/>
  <c r="E142" i="4"/>
  <c r="E78" i="4"/>
  <c r="E141" i="4"/>
  <c r="E77" i="4"/>
  <c r="E132" i="4"/>
  <c r="E68" i="4"/>
  <c r="E219" i="4"/>
  <c r="E155" i="4"/>
  <c r="E91" i="4"/>
  <c r="E27" i="4"/>
  <c r="E282" i="4"/>
  <c r="E218" i="4"/>
  <c r="E154" i="4"/>
  <c r="E90" i="4"/>
  <c r="E26" i="4"/>
  <c r="E97" i="4"/>
  <c r="E33" i="4"/>
  <c r="E288" i="4"/>
  <c r="E224" i="4"/>
  <c r="E160" i="4"/>
  <c r="E96" i="4"/>
  <c r="E32" i="4"/>
  <c r="E148" i="4"/>
  <c r="E316" i="4"/>
  <c r="E261" i="4"/>
  <c r="E292" i="4"/>
  <c r="E193" i="4"/>
  <c r="E361" i="4"/>
  <c r="E315" i="4"/>
  <c r="E259" i="4"/>
  <c r="E319" i="4"/>
  <c r="E325" i="4"/>
  <c r="E334" i="4"/>
  <c r="E237" i="4"/>
  <c r="E310" i="4"/>
  <c r="E221" i="4"/>
  <c r="E111" i="4"/>
  <c r="E47" i="4"/>
  <c r="E198" i="4"/>
  <c r="E134" i="4"/>
  <c r="E70" i="4"/>
  <c r="E133" i="4"/>
  <c r="E69" i="4"/>
  <c r="E124" i="4"/>
  <c r="E60" i="4"/>
  <c r="E211" i="4"/>
  <c r="E147" i="4"/>
  <c r="E83" i="4"/>
  <c r="E19" i="4"/>
  <c r="E274" i="4"/>
  <c r="E210" i="4"/>
  <c r="E146" i="4"/>
  <c r="E82" i="4"/>
  <c r="E18" i="4"/>
  <c r="E89" i="4"/>
  <c r="E25" i="4"/>
  <c r="E280" i="4"/>
  <c r="E216" i="4"/>
  <c r="E152" i="4"/>
  <c r="E88" i="4"/>
  <c r="E16" i="3"/>
  <c r="D16" i="3"/>
  <c r="F117" i="2"/>
  <c r="F76" i="2"/>
  <c r="F67" i="2"/>
  <c r="F29" i="2"/>
  <c r="F24" i="2"/>
  <c r="C25" i="2" s="1"/>
  <c r="F135" i="2"/>
  <c r="F66" i="2"/>
  <c r="F109" i="2"/>
  <c r="F108" i="2"/>
  <c r="F99" i="2"/>
  <c r="F136" i="2"/>
  <c r="F127" i="2"/>
  <c r="F56" i="2"/>
  <c r="F98" i="2"/>
  <c r="F55" i="2"/>
  <c r="F88" i="2"/>
  <c r="F46" i="2"/>
  <c r="F126" i="2"/>
  <c r="F87" i="2"/>
  <c r="F44" i="2"/>
  <c r="F118" i="2"/>
  <c r="F78" i="2"/>
  <c r="F35" i="2"/>
  <c r="F34" i="2"/>
  <c r="F125" i="2"/>
  <c r="F116" i="2"/>
  <c r="F107" i="2"/>
  <c r="F96" i="2"/>
  <c r="F86" i="2"/>
  <c r="F75" i="2"/>
  <c r="F64" i="2"/>
  <c r="F54" i="2"/>
  <c r="F43" i="2"/>
  <c r="F32" i="2"/>
  <c r="F143" i="2"/>
  <c r="F142" i="2"/>
  <c r="F133" i="2"/>
  <c r="F124" i="2"/>
  <c r="F115" i="2"/>
  <c r="F106" i="2"/>
  <c r="F95" i="2"/>
  <c r="F84" i="2"/>
  <c r="F74" i="2"/>
  <c r="F63" i="2"/>
  <c r="F52" i="2"/>
  <c r="F42" i="2"/>
  <c r="F31" i="2"/>
  <c r="F134" i="2"/>
  <c r="F141" i="2"/>
  <c r="F132" i="2"/>
  <c r="F123" i="2"/>
  <c r="F114" i="2"/>
  <c r="F104" i="2"/>
  <c r="F94" i="2"/>
  <c r="F83" i="2"/>
  <c r="F72" i="2"/>
  <c r="F62" i="2"/>
  <c r="F51" i="2"/>
  <c r="F40" i="2"/>
  <c r="F30" i="2"/>
  <c r="F140" i="2"/>
  <c r="F131" i="2"/>
  <c r="F122" i="2"/>
  <c r="F112" i="2"/>
  <c r="F103" i="2"/>
  <c r="F92" i="2"/>
  <c r="F82" i="2"/>
  <c r="F71" i="2"/>
  <c r="F60" i="2"/>
  <c r="F50" i="2"/>
  <c r="F39" i="2"/>
  <c r="F28" i="2"/>
  <c r="F139" i="2"/>
  <c r="F130" i="2"/>
  <c r="F120" i="2"/>
  <c r="F111" i="2"/>
  <c r="F102" i="2"/>
  <c r="F91" i="2"/>
  <c r="F80" i="2"/>
  <c r="F70" i="2"/>
  <c r="F59" i="2"/>
  <c r="F48" i="2"/>
  <c r="F38" i="2"/>
  <c r="F27" i="2"/>
  <c r="F138" i="2"/>
  <c r="F128" i="2"/>
  <c r="F119" i="2"/>
  <c r="F110" i="2"/>
  <c r="F100" i="2"/>
  <c r="F90" i="2"/>
  <c r="F79" i="2"/>
  <c r="F68" i="2"/>
  <c r="F58" i="2"/>
  <c r="F47" i="2"/>
  <c r="F36" i="2"/>
  <c r="F26" i="2"/>
  <c r="F137" i="2"/>
  <c r="F129" i="2"/>
  <c r="F121" i="2"/>
  <c r="F113" i="2"/>
  <c r="F105" i="2"/>
  <c r="F97" i="2"/>
  <c r="F89" i="2"/>
  <c r="F81" i="2"/>
  <c r="F73" i="2"/>
  <c r="F65" i="2"/>
  <c r="F57" i="2"/>
  <c r="F49" i="2"/>
  <c r="F41" i="2"/>
  <c r="F33" i="2"/>
  <c r="F25" i="2"/>
  <c r="F101" i="2"/>
  <c r="F93" i="2"/>
  <c r="F85" i="2"/>
  <c r="F77" i="2"/>
  <c r="F69" i="2"/>
  <c r="F61" i="2"/>
  <c r="F53" i="2"/>
  <c r="F45" i="2"/>
  <c r="F37" i="2"/>
  <c r="G24" i="2"/>
  <c r="I24" i="2" l="1"/>
  <c r="G17" i="4"/>
  <c r="D18" i="4" s="1"/>
  <c r="F18" i="4" s="1"/>
  <c r="H24" i="2"/>
  <c r="E24" i="2" s="1"/>
  <c r="J24" i="2"/>
  <c r="G16" i="3"/>
  <c r="C17" i="3" s="1"/>
  <c r="D17" i="3" s="1"/>
  <c r="F16" i="3"/>
  <c r="C26" i="2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J25" i="2"/>
  <c r="C18" i="4" l="1"/>
  <c r="G18" i="4" s="1"/>
  <c r="C19" i="4" s="1"/>
  <c r="G19" i="4" s="1"/>
  <c r="D144" i="2"/>
  <c r="F144" i="2"/>
  <c r="C145" i="2" s="1"/>
  <c r="E17" i="3"/>
  <c r="G17" i="3" s="1"/>
  <c r="C18" i="3" s="1"/>
  <c r="E18" i="3" s="1"/>
  <c r="G18" i="3" s="1"/>
  <c r="C19" i="3" s="1"/>
  <c r="G25" i="2"/>
  <c r="J26" i="2"/>
  <c r="D25" i="2"/>
  <c r="I25" i="2" s="1"/>
  <c r="F145" i="2" l="1"/>
  <c r="C146" i="2" s="1"/>
  <c r="D145" i="2"/>
  <c r="I144" i="2"/>
  <c r="D19" i="4"/>
  <c r="F19" i="4" s="1"/>
  <c r="J144" i="2"/>
  <c r="C20" i="4"/>
  <c r="G20" i="4" s="1"/>
  <c r="D20" i="4"/>
  <c r="D18" i="3"/>
  <c r="F18" i="3" s="1"/>
  <c r="F17" i="3"/>
  <c r="E19" i="3"/>
  <c r="D19" i="3"/>
  <c r="H25" i="2"/>
  <c r="D26" i="2"/>
  <c r="I26" i="2" s="1"/>
  <c r="G26" i="2"/>
  <c r="J27" i="2"/>
  <c r="J145" i="2" l="1"/>
  <c r="F146" i="2"/>
  <c r="C147" i="2" s="1"/>
  <c r="D146" i="2"/>
  <c r="E25" i="2"/>
  <c r="C21" i="4"/>
  <c r="G21" i="4" s="1"/>
  <c r="D21" i="4"/>
  <c r="G19" i="3"/>
  <c r="C20" i="3" s="1"/>
  <c r="E20" i="3" s="1"/>
  <c r="F20" i="4"/>
  <c r="F19" i="3"/>
  <c r="J28" i="2"/>
  <c r="G27" i="2"/>
  <c r="D27" i="2"/>
  <c r="I27" i="2" s="1"/>
  <c r="H26" i="2"/>
  <c r="E26" i="2" s="1"/>
  <c r="J146" i="2" l="1"/>
  <c r="F147" i="2"/>
  <c r="C148" i="2" s="1"/>
  <c r="D147" i="2"/>
  <c r="C22" i="4"/>
  <c r="G22" i="4" s="1"/>
  <c r="D22" i="4"/>
  <c r="D20" i="3"/>
  <c r="F20" i="3" s="1"/>
  <c r="G20" i="3"/>
  <c r="C21" i="3" s="1"/>
  <c r="D21" i="3" s="1"/>
  <c r="F21" i="4"/>
  <c r="H27" i="2"/>
  <c r="E27" i="2" s="1"/>
  <c r="G28" i="2"/>
  <c r="J29" i="2"/>
  <c r="D28" i="2"/>
  <c r="I28" i="2" s="1"/>
  <c r="J147" i="2" l="1"/>
  <c r="F148" i="2"/>
  <c r="C149" i="2" s="1"/>
  <c r="D148" i="2"/>
  <c r="C23" i="4"/>
  <c r="G23" i="4" s="1"/>
  <c r="D23" i="4"/>
  <c r="E21" i="3"/>
  <c r="G21" i="3" s="1"/>
  <c r="C22" i="3" s="1"/>
  <c r="D22" i="3" s="1"/>
  <c r="F22" i="4"/>
  <c r="H28" i="2"/>
  <c r="G29" i="2"/>
  <c r="J30" i="2"/>
  <c r="D29" i="2"/>
  <c r="I29" i="2" s="1"/>
  <c r="J148" i="2" l="1"/>
  <c r="F149" i="2"/>
  <c r="J149" i="2" s="1"/>
  <c r="D149" i="2"/>
  <c r="E28" i="2"/>
  <c r="C24" i="4"/>
  <c r="G24" i="4" s="1"/>
  <c r="D24" i="4"/>
  <c r="F21" i="3"/>
  <c r="E22" i="3"/>
  <c r="G22" i="3" s="1"/>
  <c r="C23" i="3" s="1"/>
  <c r="D23" i="3" s="1"/>
  <c r="F23" i="4"/>
  <c r="H29" i="2"/>
  <c r="E29" i="2" s="1"/>
  <c r="J31" i="2"/>
  <c r="G30" i="2"/>
  <c r="D30" i="2"/>
  <c r="I30" i="2" s="1"/>
  <c r="C150" i="2" l="1"/>
  <c r="F150" i="2" s="1"/>
  <c r="J150" i="2" s="1"/>
  <c r="C25" i="4"/>
  <c r="G25" i="4" s="1"/>
  <c r="D25" i="4"/>
  <c r="F22" i="3"/>
  <c r="E23" i="3"/>
  <c r="G23" i="3" s="1"/>
  <c r="C24" i="3" s="1"/>
  <c r="E24" i="3" s="1"/>
  <c r="G24" i="3" s="1"/>
  <c r="C25" i="3" s="1"/>
  <c r="F24" i="4"/>
  <c r="H30" i="2"/>
  <c r="E30" i="2" s="1"/>
  <c r="D31" i="2"/>
  <c r="I31" i="2" s="1"/>
  <c r="G31" i="2"/>
  <c r="J32" i="2"/>
  <c r="D150" i="2" l="1"/>
  <c r="C151" i="2"/>
  <c r="F151" i="2" s="1"/>
  <c r="C152" i="2" s="1"/>
  <c r="C26" i="4"/>
  <c r="G26" i="4" s="1"/>
  <c r="D26" i="4"/>
  <c r="D24" i="3"/>
  <c r="F24" i="3" s="1"/>
  <c r="F23" i="3"/>
  <c r="F25" i="4"/>
  <c r="D25" i="3"/>
  <c r="E25" i="3"/>
  <c r="G25" i="3" s="1"/>
  <c r="C26" i="3" s="1"/>
  <c r="J33" i="2"/>
  <c r="G32" i="2"/>
  <c r="D32" i="2"/>
  <c r="I32" i="2" s="1"/>
  <c r="H31" i="2"/>
  <c r="E31" i="2" s="1"/>
  <c r="D151" i="2" l="1"/>
  <c r="F152" i="2"/>
  <c r="C153" i="2" s="1"/>
  <c r="D152" i="2"/>
  <c r="J151" i="2"/>
  <c r="C27" i="4"/>
  <c r="G27" i="4" s="1"/>
  <c r="D27" i="4"/>
  <c r="F26" i="4"/>
  <c r="E26" i="3"/>
  <c r="G26" i="3" s="1"/>
  <c r="C27" i="3" s="1"/>
  <c r="D26" i="3"/>
  <c r="F25" i="3"/>
  <c r="H32" i="2"/>
  <c r="E32" i="2" s="1"/>
  <c r="D33" i="2"/>
  <c r="I33" i="2" s="1"/>
  <c r="G33" i="2"/>
  <c r="J34" i="2"/>
  <c r="F153" i="2" l="1"/>
  <c r="J153" i="2" s="1"/>
  <c r="D153" i="2"/>
  <c r="J152" i="2"/>
  <c r="C28" i="4"/>
  <c r="G28" i="4" s="1"/>
  <c r="D28" i="4"/>
  <c r="F27" i="4"/>
  <c r="F26" i="3"/>
  <c r="D27" i="3"/>
  <c r="E27" i="3"/>
  <c r="G27" i="3" s="1"/>
  <c r="C28" i="3" s="1"/>
  <c r="H33" i="2"/>
  <c r="E33" i="2" s="1"/>
  <c r="J35" i="2"/>
  <c r="D34" i="2"/>
  <c r="I34" i="2" s="1"/>
  <c r="G34" i="2"/>
  <c r="C154" i="2" l="1"/>
  <c r="C29" i="4"/>
  <c r="G29" i="4" s="1"/>
  <c r="D29" i="4"/>
  <c r="F28" i="4"/>
  <c r="E28" i="3"/>
  <c r="G28" i="3" s="1"/>
  <c r="C29" i="3" s="1"/>
  <c r="D28" i="3"/>
  <c r="F27" i="3"/>
  <c r="H34" i="2"/>
  <c r="E34" i="2" s="1"/>
  <c r="J36" i="2"/>
  <c r="D35" i="2"/>
  <c r="I35" i="2" s="1"/>
  <c r="G35" i="2"/>
  <c r="F154" i="2" l="1"/>
  <c r="D154" i="2"/>
  <c r="C30" i="4"/>
  <c r="G30" i="4" s="1"/>
  <c r="D30" i="4"/>
  <c r="F29" i="4"/>
  <c r="F28" i="3"/>
  <c r="D29" i="3"/>
  <c r="E29" i="3"/>
  <c r="G29" i="3" s="1"/>
  <c r="C30" i="3" s="1"/>
  <c r="H35" i="2"/>
  <c r="E35" i="2" s="1"/>
  <c r="J37" i="2"/>
  <c r="D36" i="2"/>
  <c r="I36" i="2" s="1"/>
  <c r="G36" i="2"/>
  <c r="C155" i="2" l="1"/>
  <c r="J154" i="2"/>
  <c r="C31" i="4"/>
  <c r="G31" i="4" s="1"/>
  <c r="D31" i="4"/>
  <c r="F30" i="4"/>
  <c r="E30" i="3"/>
  <c r="G30" i="3" s="1"/>
  <c r="C31" i="3" s="1"/>
  <c r="D30" i="3"/>
  <c r="F29" i="3"/>
  <c r="H36" i="2"/>
  <c r="E36" i="2" s="1"/>
  <c r="J38" i="2"/>
  <c r="D37" i="2"/>
  <c r="I37" i="2" s="1"/>
  <c r="G37" i="2"/>
  <c r="F155" i="2" l="1"/>
  <c r="D155" i="2"/>
  <c r="C32" i="4"/>
  <c r="G32" i="4" s="1"/>
  <c r="D32" i="4"/>
  <c r="F31" i="4"/>
  <c r="F30" i="3"/>
  <c r="D31" i="3"/>
  <c r="E31" i="3"/>
  <c r="G31" i="3" s="1"/>
  <c r="C32" i="3" s="1"/>
  <c r="H37" i="2"/>
  <c r="E37" i="2" s="1"/>
  <c r="D38" i="2"/>
  <c r="I38" i="2" s="1"/>
  <c r="J39" i="2"/>
  <c r="G38" i="2"/>
  <c r="J155" i="2" l="1"/>
  <c r="C156" i="2"/>
  <c r="C33" i="4"/>
  <c r="G33" i="4" s="1"/>
  <c r="D33" i="4"/>
  <c r="F32" i="4"/>
  <c r="D32" i="3"/>
  <c r="E32" i="3"/>
  <c r="G32" i="3" s="1"/>
  <c r="C33" i="3" s="1"/>
  <c r="F31" i="3"/>
  <c r="D39" i="2"/>
  <c r="I39" i="2" s="1"/>
  <c r="G39" i="2"/>
  <c r="J40" i="2"/>
  <c r="H38" i="2"/>
  <c r="E38" i="2" s="1"/>
  <c r="F156" i="2" l="1"/>
  <c r="D156" i="2"/>
  <c r="C34" i="4"/>
  <c r="G34" i="4" s="1"/>
  <c r="D34" i="4"/>
  <c r="F33" i="4"/>
  <c r="D33" i="3"/>
  <c r="E33" i="3"/>
  <c r="G33" i="3" s="1"/>
  <c r="C34" i="3" s="1"/>
  <c r="F32" i="3"/>
  <c r="D40" i="2"/>
  <c r="I40" i="2" s="1"/>
  <c r="G40" i="2"/>
  <c r="J41" i="2"/>
  <c r="H39" i="2"/>
  <c r="E39" i="2" s="1"/>
  <c r="J156" i="2" l="1"/>
  <c r="C157" i="2"/>
  <c r="C35" i="4"/>
  <c r="G35" i="4" s="1"/>
  <c r="D35" i="4"/>
  <c r="F34" i="4"/>
  <c r="D34" i="3"/>
  <c r="E34" i="3"/>
  <c r="G34" i="3" s="1"/>
  <c r="C35" i="3" s="1"/>
  <c r="F33" i="3"/>
  <c r="J42" i="2"/>
  <c r="D41" i="2"/>
  <c r="I41" i="2" s="1"/>
  <c r="G41" i="2"/>
  <c r="H40" i="2"/>
  <c r="E40" i="2" s="1"/>
  <c r="F157" i="2" l="1"/>
  <c r="D157" i="2"/>
  <c r="C36" i="4"/>
  <c r="G36" i="4" s="1"/>
  <c r="D36" i="4"/>
  <c r="F35" i="4"/>
  <c r="D35" i="3"/>
  <c r="E35" i="3"/>
  <c r="G35" i="3" s="1"/>
  <c r="C36" i="3" s="1"/>
  <c r="F34" i="3"/>
  <c r="H41" i="2"/>
  <c r="E41" i="2" s="1"/>
  <c r="J43" i="2"/>
  <c r="D42" i="2"/>
  <c r="I42" i="2" s="1"/>
  <c r="G42" i="2"/>
  <c r="J157" i="2" l="1"/>
  <c r="C158" i="2"/>
  <c r="C37" i="4"/>
  <c r="G37" i="4" s="1"/>
  <c r="D37" i="4"/>
  <c r="F36" i="4"/>
  <c r="E36" i="3"/>
  <c r="G36" i="3" s="1"/>
  <c r="C37" i="3" s="1"/>
  <c r="D36" i="3"/>
  <c r="F35" i="3"/>
  <c r="H42" i="2"/>
  <c r="E42" i="2" s="1"/>
  <c r="J44" i="2"/>
  <c r="D43" i="2"/>
  <c r="I43" i="2" s="1"/>
  <c r="G43" i="2"/>
  <c r="F158" i="2" l="1"/>
  <c r="D158" i="2"/>
  <c r="C38" i="4"/>
  <c r="G38" i="4" s="1"/>
  <c r="D38" i="4"/>
  <c r="F37" i="4"/>
  <c r="F36" i="3"/>
  <c r="D37" i="3"/>
  <c r="E37" i="3"/>
  <c r="G37" i="3" s="1"/>
  <c r="C38" i="3" s="1"/>
  <c r="H43" i="2"/>
  <c r="E43" i="2" s="1"/>
  <c r="J45" i="2"/>
  <c r="D44" i="2"/>
  <c r="I44" i="2" s="1"/>
  <c r="G44" i="2"/>
  <c r="J158" i="2" l="1"/>
  <c r="C159" i="2"/>
  <c r="C39" i="4"/>
  <c r="G39" i="4" s="1"/>
  <c r="D39" i="4"/>
  <c r="F38" i="4"/>
  <c r="D38" i="3"/>
  <c r="E38" i="3"/>
  <c r="G38" i="3" s="1"/>
  <c r="C39" i="3" s="1"/>
  <c r="F37" i="3"/>
  <c r="H44" i="2"/>
  <c r="E44" i="2" s="1"/>
  <c r="J46" i="2"/>
  <c r="D45" i="2"/>
  <c r="I45" i="2" s="1"/>
  <c r="G45" i="2"/>
  <c r="F159" i="2" l="1"/>
  <c r="D159" i="2"/>
  <c r="C40" i="4"/>
  <c r="G40" i="4" s="1"/>
  <c r="D40" i="4"/>
  <c r="F39" i="4"/>
  <c r="D39" i="3"/>
  <c r="E39" i="3"/>
  <c r="G39" i="3" s="1"/>
  <c r="C40" i="3" s="1"/>
  <c r="F38" i="3"/>
  <c r="H45" i="2"/>
  <c r="E45" i="2" s="1"/>
  <c r="J47" i="2"/>
  <c r="D46" i="2"/>
  <c r="I46" i="2" s="1"/>
  <c r="G46" i="2"/>
  <c r="J159" i="2" l="1"/>
  <c r="C160" i="2"/>
  <c r="C41" i="4"/>
  <c r="G41" i="4" s="1"/>
  <c r="D41" i="4"/>
  <c r="F40" i="4"/>
  <c r="D40" i="3"/>
  <c r="E40" i="3"/>
  <c r="G40" i="3" s="1"/>
  <c r="C41" i="3" s="1"/>
  <c r="F39" i="3"/>
  <c r="H46" i="2"/>
  <c r="E46" i="2" s="1"/>
  <c r="J48" i="2"/>
  <c r="D47" i="2"/>
  <c r="I47" i="2" s="1"/>
  <c r="G47" i="2"/>
  <c r="F160" i="2" l="1"/>
  <c r="D160" i="2"/>
  <c r="C42" i="4"/>
  <c r="G42" i="4" s="1"/>
  <c r="D42" i="4"/>
  <c r="F42" i="4" s="1"/>
  <c r="F41" i="4"/>
  <c r="D41" i="3"/>
  <c r="E41" i="3"/>
  <c r="G41" i="3" s="1"/>
  <c r="C42" i="3" s="1"/>
  <c r="F40" i="3"/>
  <c r="H47" i="2"/>
  <c r="E47" i="2" s="1"/>
  <c r="J49" i="2"/>
  <c r="D48" i="2"/>
  <c r="I48" i="2" s="1"/>
  <c r="G48" i="2"/>
  <c r="C161" i="2" l="1"/>
  <c r="J160" i="2"/>
  <c r="C43" i="4"/>
  <c r="G43" i="4" s="1"/>
  <c r="D43" i="4"/>
  <c r="D42" i="3"/>
  <c r="E42" i="3"/>
  <c r="G42" i="3" s="1"/>
  <c r="C43" i="3" s="1"/>
  <c r="F41" i="3"/>
  <c r="H48" i="2"/>
  <c r="E48" i="2" s="1"/>
  <c r="G49" i="2"/>
  <c r="J50" i="2"/>
  <c r="D49" i="2"/>
  <c r="I49" i="2" s="1"/>
  <c r="F161" i="2" l="1"/>
  <c r="D161" i="2"/>
  <c r="C44" i="4"/>
  <c r="G44" i="4" s="1"/>
  <c r="D44" i="4"/>
  <c r="F44" i="4" s="1"/>
  <c r="F43" i="4"/>
  <c r="E43" i="3"/>
  <c r="G43" i="3" s="1"/>
  <c r="C44" i="3" s="1"/>
  <c r="D43" i="3"/>
  <c r="F42" i="3"/>
  <c r="H49" i="2"/>
  <c r="E49" i="2" s="1"/>
  <c r="J51" i="2"/>
  <c r="D50" i="2"/>
  <c r="I50" i="2" s="1"/>
  <c r="G50" i="2"/>
  <c r="J161" i="2" l="1"/>
  <c r="C162" i="2"/>
  <c r="C45" i="4"/>
  <c r="G45" i="4" s="1"/>
  <c r="D45" i="4"/>
  <c r="F43" i="3"/>
  <c r="E44" i="3"/>
  <c r="G44" i="3" s="1"/>
  <c r="C45" i="3" s="1"/>
  <c r="D44" i="3"/>
  <c r="J52" i="2"/>
  <c r="D51" i="2"/>
  <c r="I51" i="2" s="1"/>
  <c r="G51" i="2"/>
  <c r="H50" i="2"/>
  <c r="E50" i="2" s="1"/>
  <c r="F162" i="2" l="1"/>
  <c r="D162" i="2"/>
  <c r="F44" i="3"/>
  <c r="C46" i="4"/>
  <c r="G46" i="4" s="1"/>
  <c r="D46" i="4"/>
  <c r="F45" i="4"/>
  <c r="D45" i="3"/>
  <c r="E45" i="3"/>
  <c r="G45" i="3" s="1"/>
  <c r="C46" i="3" s="1"/>
  <c r="J53" i="2"/>
  <c r="D52" i="2"/>
  <c r="I52" i="2" s="1"/>
  <c r="G52" i="2"/>
  <c r="H51" i="2"/>
  <c r="E51" i="2" s="1"/>
  <c r="C163" i="2" l="1"/>
  <c r="J162" i="2"/>
  <c r="C47" i="4"/>
  <c r="G47" i="4" s="1"/>
  <c r="D47" i="4"/>
  <c r="F47" i="4" s="1"/>
  <c r="F46" i="4"/>
  <c r="D46" i="3"/>
  <c r="E46" i="3"/>
  <c r="G46" i="3" s="1"/>
  <c r="C47" i="3" s="1"/>
  <c r="F45" i="3"/>
  <c r="H52" i="2"/>
  <c r="E52" i="2" s="1"/>
  <c r="J54" i="2"/>
  <c r="D53" i="2"/>
  <c r="I53" i="2" s="1"/>
  <c r="G53" i="2"/>
  <c r="F163" i="2" l="1"/>
  <c r="D163" i="2"/>
  <c r="C48" i="4"/>
  <c r="G48" i="4" s="1"/>
  <c r="D48" i="4"/>
  <c r="D47" i="3"/>
  <c r="E47" i="3"/>
  <c r="G47" i="3" s="1"/>
  <c r="C48" i="3" s="1"/>
  <c r="F46" i="3"/>
  <c r="H53" i="2"/>
  <c r="E53" i="2" s="1"/>
  <c r="J55" i="2"/>
  <c r="D54" i="2"/>
  <c r="I54" i="2" s="1"/>
  <c r="G54" i="2"/>
  <c r="C164" i="2" l="1"/>
  <c r="J163" i="2"/>
  <c r="C49" i="4"/>
  <c r="G49" i="4" s="1"/>
  <c r="D49" i="4"/>
  <c r="F48" i="4"/>
  <c r="E48" i="3"/>
  <c r="G48" i="3" s="1"/>
  <c r="C49" i="3" s="1"/>
  <c r="D48" i="3"/>
  <c r="F47" i="3"/>
  <c r="H54" i="2"/>
  <c r="E54" i="2" s="1"/>
  <c r="J56" i="2"/>
  <c r="D55" i="2"/>
  <c r="I55" i="2" s="1"/>
  <c r="G55" i="2"/>
  <c r="F164" i="2" l="1"/>
  <c r="D164" i="2"/>
  <c r="C50" i="4"/>
  <c r="G50" i="4" s="1"/>
  <c r="D50" i="4"/>
  <c r="F49" i="4"/>
  <c r="F48" i="3"/>
  <c r="D49" i="3"/>
  <c r="E49" i="3"/>
  <c r="G49" i="3" s="1"/>
  <c r="C50" i="3" s="1"/>
  <c r="H55" i="2"/>
  <c r="E55" i="2" s="1"/>
  <c r="J57" i="2"/>
  <c r="D56" i="2"/>
  <c r="I56" i="2" s="1"/>
  <c r="G56" i="2"/>
  <c r="J164" i="2" l="1"/>
  <c r="C165" i="2"/>
  <c r="C51" i="4"/>
  <c r="G51" i="4" s="1"/>
  <c r="D51" i="4"/>
  <c r="F51" i="4" s="1"/>
  <c r="F50" i="4"/>
  <c r="D50" i="3"/>
  <c r="E50" i="3"/>
  <c r="G50" i="3" s="1"/>
  <c r="C51" i="3" s="1"/>
  <c r="F49" i="3"/>
  <c r="J58" i="2"/>
  <c r="D57" i="2"/>
  <c r="I57" i="2" s="1"/>
  <c r="G57" i="2"/>
  <c r="H56" i="2"/>
  <c r="E56" i="2" s="1"/>
  <c r="F165" i="2" l="1"/>
  <c r="D165" i="2"/>
  <c r="C52" i="4"/>
  <c r="G52" i="4" s="1"/>
  <c r="D52" i="4"/>
  <c r="D51" i="3"/>
  <c r="E51" i="3"/>
  <c r="G51" i="3" s="1"/>
  <c r="C52" i="3" s="1"/>
  <c r="F50" i="3"/>
  <c r="H57" i="2"/>
  <c r="E57" i="2" s="1"/>
  <c r="J59" i="2"/>
  <c r="D58" i="2"/>
  <c r="I58" i="2" s="1"/>
  <c r="G58" i="2"/>
  <c r="J165" i="2" l="1"/>
  <c r="C166" i="2"/>
  <c r="C53" i="4"/>
  <c r="G53" i="4" s="1"/>
  <c r="D53" i="4"/>
  <c r="F52" i="4"/>
  <c r="E52" i="3"/>
  <c r="G52" i="3" s="1"/>
  <c r="C53" i="3" s="1"/>
  <c r="D52" i="3"/>
  <c r="F51" i="3"/>
  <c r="H58" i="2"/>
  <c r="E58" i="2" s="1"/>
  <c r="J60" i="2"/>
  <c r="D59" i="2"/>
  <c r="I59" i="2" s="1"/>
  <c r="G59" i="2"/>
  <c r="F166" i="2" l="1"/>
  <c r="D166" i="2"/>
  <c r="C54" i="4"/>
  <c r="G54" i="4" s="1"/>
  <c r="D54" i="4"/>
  <c r="F54" i="4" s="1"/>
  <c r="F52" i="3"/>
  <c r="F53" i="4"/>
  <c r="D53" i="3"/>
  <c r="E53" i="3"/>
  <c r="G53" i="3" s="1"/>
  <c r="C54" i="3" s="1"/>
  <c r="H59" i="2"/>
  <c r="E59" i="2" s="1"/>
  <c r="J61" i="2"/>
  <c r="D60" i="2"/>
  <c r="I60" i="2" s="1"/>
  <c r="G60" i="2"/>
  <c r="J166" i="2" l="1"/>
  <c r="C167" i="2"/>
  <c r="C55" i="4"/>
  <c r="G55" i="4" s="1"/>
  <c r="D55" i="4"/>
  <c r="D54" i="3"/>
  <c r="E54" i="3"/>
  <c r="G54" i="3" s="1"/>
  <c r="C55" i="3" s="1"/>
  <c r="F53" i="3"/>
  <c r="H60" i="2"/>
  <c r="E60" i="2" s="1"/>
  <c r="J62" i="2"/>
  <c r="D61" i="2"/>
  <c r="I61" i="2" s="1"/>
  <c r="G61" i="2"/>
  <c r="F167" i="2" l="1"/>
  <c r="D167" i="2"/>
  <c r="C56" i="4"/>
  <c r="G56" i="4" s="1"/>
  <c r="D56" i="4"/>
  <c r="F55" i="4"/>
  <c r="D55" i="3"/>
  <c r="E55" i="3"/>
  <c r="G55" i="3" s="1"/>
  <c r="C56" i="3" s="1"/>
  <c r="F54" i="3"/>
  <c r="H61" i="2"/>
  <c r="E61" i="2" s="1"/>
  <c r="J63" i="2"/>
  <c r="G62" i="2"/>
  <c r="D62" i="2"/>
  <c r="I62" i="2" s="1"/>
  <c r="J167" i="2" l="1"/>
  <c r="C168" i="2"/>
  <c r="C57" i="4"/>
  <c r="G57" i="4" s="1"/>
  <c r="D57" i="4"/>
  <c r="F56" i="4"/>
  <c r="D56" i="3"/>
  <c r="E56" i="3"/>
  <c r="G56" i="3" s="1"/>
  <c r="C57" i="3" s="1"/>
  <c r="F55" i="3"/>
  <c r="H62" i="2"/>
  <c r="E62" i="2" s="1"/>
  <c r="G63" i="2"/>
  <c r="J64" i="2"/>
  <c r="D63" i="2"/>
  <c r="I63" i="2" s="1"/>
  <c r="F168" i="2" l="1"/>
  <c r="D168" i="2"/>
  <c r="C58" i="4"/>
  <c r="G58" i="4" s="1"/>
  <c r="D58" i="4"/>
  <c r="F57" i="4"/>
  <c r="H63" i="2"/>
  <c r="E63" i="2" s="1"/>
  <c r="D57" i="3"/>
  <c r="E57" i="3"/>
  <c r="G57" i="3" s="1"/>
  <c r="C58" i="3" s="1"/>
  <c r="F56" i="3"/>
  <c r="J65" i="2"/>
  <c r="D64" i="2"/>
  <c r="I64" i="2" s="1"/>
  <c r="G64" i="2"/>
  <c r="J168" i="2" l="1"/>
  <c r="C169" i="2"/>
  <c r="C59" i="4"/>
  <c r="G59" i="4" s="1"/>
  <c r="D59" i="4"/>
  <c r="F58" i="4"/>
  <c r="D58" i="3"/>
  <c r="E58" i="3"/>
  <c r="G58" i="3" s="1"/>
  <c r="C59" i="3" s="1"/>
  <c r="F57" i="3"/>
  <c r="H64" i="2"/>
  <c r="E64" i="2" s="1"/>
  <c r="G65" i="2"/>
  <c r="J66" i="2"/>
  <c r="D65" i="2"/>
  <c r="I65" i="2" s="1"/>
  <c r="F169" i="2" l="1"/>
  <c r="D169" i="2"/>
  <c r="C60" i="4"/>
  <c r="G60" i="4" s="1"/>
  <c r="D60" i="4"/>
  <c r="F59" i="4"/>
  <c r="E59" i="3"/>
  <c r="G59" i="3" s="1"/>
  <c r="C60" i="3" s="1"/>
  <c r="D59" i="3"/>
  <c r="F58" i="3"/>
  <c r="H65" i="2"/>
  <c r="E65" i="2" s="1"/>
  <c r="G66" i="2"/>
  <c r="J67" i="2"/>
  <c r="D66" i="2"/>
  <c r="I66" i="2" s="1"/>
  <c r="J169" i="2" l="1"/>
  <c r="C170" i="2"/>
  <c r="F59" i="3"/>
  <c r="C61" i="4"/>
  <c r="G61" i="4" s="1"/>
  <c r="D61" i="4"/>
  <c r="F60" i="4"/>
  <c r="E60" i="3"/>
  <c r="G60" i="3" s="1"/>
  <c r="C61" i="3" s="1"/>
  <c r="D60" i="3"/>
  <c r="H66" i="2"/>
  <c r="E66" i="2" s="1"/>
  <c r="G67" i="2"/>
  <c r="J68" i="2"/>
  <c r="D67" i="2"/>
  <c r="I67" i="2" s="1"/>
  <c r="F170" i="2" l="1"/>
  <c r="D170" i="2"/>
  <c r="C62" i="4"/>
  <c r="G62" i="4" s="1"/>
  <c r="D62" i="4"/>
  <c r="F60" i="3"/>
  <c r="F61" i="4"/>
  <c r="D61" i="3"/>
  <c r="E61" i="3"/>
  <c r="G61" i="3" s="1"/>
  <c r="C62" i="3" s="1"/>
  <c r="H67" i="2"/>
  <c r="E67" i="2" s="1"/>
  <c r="G68" i="2"/>
  <c r="J69" i="2"/>
  <c r="D68" i="2"/>
  <c r="I68" i="2" s="1"/>
  <c r="C171" i="2" l="1"/>
  <c r="J170" i="2"/>
  <c r="C63" i="4"/>
  <c r="G63" i="4" s="1"/>
  <c r="D63" i="4"/>
  <c r="F62" i="4"/>
  <c r="D62" i="3"/>
  <c r="E62" i="3"/>
  <c r="G62" i="3" s="1"/>
  <c r="C63" i="3" s="1"/>
  <c r="F61" i="3"/>
  <c r="H68" i="2"/>
  <c r="E68" i="2" s="1"/>
  <c r="G69" i="2"/>
  <c r="J70" i="2"/>
  <c r="D69" i="2"/>
  <c r="I69" i="2" s="1"/>
  <c r="F171" i="2" l="1"/>
  <c r="D171" i="2"/>
  <c r="C64" i="4"/>
  <c r="G64" i="4" s="1"/>
  <c r="D64" i="4"/>
  <c r="F64" i="4" s="1"/>
  <c r="F63" i="4"/>
  <c r="D63" i="3"/>
  <c r="E63" i="3"/>
  <c r="G63" i="3" s="1"/>
  <c r="C64" i="3" s="1"/>
  <c r="F62" i="3"/>
  <c r="H69" i="2"/>
  <c r="E69" i="2" s="1"/>
  <c r="G70" i="2"/>
  <c r="J71" i="2"/>
  <c r="D70" i="2"/>
  <c r="I70" i="2" s="1"/>
  <c r="C172" i="2" l="1"/>
  <c r="J171" i="2"/>
  <c r="C65" i="4"/>
  <c r="G65" i="4" s="1"/>
  <c r="D65" i="4"/>
  <c r="H70" i="2"/>
  <c r="E70" i="2" s="1"/>
  <c r="F63" i="3"/>
  <c r="D64" i="3"/>
  <c r="E64" i="3"/>
  <c r="G64" i="3" s="1"/>
  <c r="C65" i="3" s="1"/>
  <c r="G71" i="2"/>
  <c r="J72" i="2"/>
  <c r="D71" i="2"/>
  <c r="I71" i="2" s="1"/>
  <c r="F172" i="2" l="1"/>
  <c r="D172" i="2"/>
  <c r="C66" i="4"/>
  <c r="G66" i="4" s="1"/>
  <c r="D66" i="4"/>
  <c r="F65" i="4"/>
  <c r="H71" i="2"/>
  <c r="E71" i="2" s="1"/>
  <c r="D65" i="3"/>
  <c r="E65" i="3"/>
  <c r="G65" i="3" s="1"/>
  <c r="C66" i="3" s="1"/>
  <c r="F64" i="3"/>
  <c r="G72" i="2"/>
  <c r="J73" i="2"/>
  <c r="D72" i="2"/>
  <c r="I72" i="2" s="1"/>
  <c r="J172" i="2" l="1"/>
  <c r="C173" i="2"/>
  <c r="C67" i="4"/>
  <c r="G67" i="4" s="1"/>
  <c r="D67" i="4"/>
  <c r="F66" i="4"/>
  <c r="H72" i="2"/>
  <c r="E72" i="2" s="1"/>
  <c r="D66" i="3"/>
  <c r="E66" i="3"/>
  <c r="G66" i="3" s="1"/>
  <c r="C67" i="3" s="1"/>
  <c r="F65" i="3"/>
  <c r="G73" i="2"/>
  <c r="J74" i="2"/>
  <c r="D73" i="2"/>
  <c r="I73" i="2" s="1"/>
  <c r="F173" i="2" l="1"/>
  <c r="D173" i="2"/>
  <c r="C68" i="4"/>
  <c r="G68" i="4" s="1"/>
  <c r="D68" i="4"/>
  <c r="F68" i="4" s="1"/>
  <c r="F67" i="4"/>
  <c r="H73" i="2"/>
  <c r="E73" i="2" s="1"/>
  <c r="E67" i="3"/>
  <c r="G67" i="3" s="1"/>
  <c r="C68" i="3" s="1"/>
  <c r="D67" i="3"/>
  <c r="F66" i="3"/>
  <c r="J75" i="2"/>
  <c r="D74" i="2"/>
  <c r="I74" i="2" s="1"/>
  <c r="G74" i="2"/>
  <c r="C174" i="2" l="1"/>
  <c r="J173" i="2"/>
  <c r="F67" i="3"/>
  <c r="C69" i="4"/>
  <c r="G69" i="4" s="1"/>
  <c r="D69" i="4"/>
  <c r="F69" i="4" s="1"/>
  <c r="E68" i="3"/>
  <c r="G68" i="3" s="1"/>
  <c r="C69" i="3" s="1"/>
  <c r="D68" i="3"/>
  <c r="H74" i="2"/>
  <c r="E74" i="2" s="1"/>
  <c r="J76" i="2"/>
  <c r="D75" i="2"/>
  <c r="I75" i="2" s="1"/>
  <c r="G75" i="2"/>
  <c r="F174" i="2" l="1"/>
  <c r="D174" i="2"/>
  <c r="F68" i="3"/>
  <c r="C70" i="4"/>
  <c r="G70" i="4" s="1"/>
  <c r="D70" i="4"/>
  <c r="D69" i="3"/>
  <c r="E69" i="3"/>
  <c r="G69" i="3" s="1"/>
  <c r="C70" i="3" s="1"/>
  <c r="H75" i="2"/>
  <c r="E75" i="2" s="1"/>
  <c r="G76" i="2"/>
  <c r="J77" i="2"/>
  <c r="D76" i="2"/>
  <c r="I76" i="2" s="1"/>
  <c r="J174" i="2" l="1"/>
  <c r="C175" i="2"/>
  <c r="C71" i="4"/>
  <c r="G71" i="4" s="1"/>
  <c r="D71" i="4"/>
  <c r="F70" i="4"/>
  <c r="D70" i="3"/>
  <c r="E70" i="3"/>
  <c r="G70" i="3" s="1"/>
  <c r="C71" i="3" s="1"/>
  <c r="F69" i="3"/>
  <c r="H76" i="2"/>
  <c r="E76" i="2" s="1"/>
  <c r="J78" i="2"/>
  <c r="D77" i="2"/>
  <c r="I77" i="2" s="1"/>
  <c r="G77" i="2"/>
  <c r="F175" i="2" l="1"/>
  <c r="D175" i="2"/>
  <c r="C72" i="4"/>
  <c r="G72" i="4" s="1"/>
  <c r="D72" i="4"/>
  <c r="F71" i="4"/>
  <c r="E71" i="3"/>
  <c r="G71" i="3" s="1"/>
  <c r="C72" i="3" s="1"/>
  <c r="D71" i="3"/>
  <c r="F70" i="3"/>
  <c r="H77" i="2"/>
  <c r="E77" i="2" s="1"/>
  <c r="J79" i="2"/>
  <c r="D78" i="2"/>
  <c r="I78" i="2" s="1"/>
  <c r="G78" i="2"/>
  <c r="C176" i="2" l="1"/>
  <c r="J175" i="2"/>
  <c r="C73" i="4"/>
  <c r="G73" i="4" s="1"/>
  <c r="D73" i="4"/>
  <c r="F72" i="4"/>
  <c r="F71" i="3"/>
  <c r="D72" i="3"/>
  <c r="E72" i="3"/>
  <c r="G72" i="3" s="1"/>
  <c r="C73" i="3" s="1"/>
  <c r="H78" i="2"/>
  <c r="E78" i="2" s="1"/>
  <c r="J80" i="2"/>
  <c r="G79" i="2"/>
  <c r="D79" i="2"/>
  <c r="I79" i="2" s="1"/>
  <c r="F176" i="2" l="1"/>
  <c r="D176" i="2"/>
  <c r="C74" i="4"/>
  <c r="G74" i="4" s="1"/>
  <c r="D74" i="4"/>
  <c r="F73" i="4"/>
  <c r="D73" i="3"/>
  <c r="E73" i="3"/>
  <c r="G73" i="3" s="1"/>
  <c r="C74" i="3" s="1"/>
  <c r="F72" i="3"/>
  <c r="H79" i="2"/>
  <c r="E79" i="2" s="1"/>
  <c r="J81" i="2"/>
  <c r="D80" i="2"/>
  <c r="I80" i="2" s="1"/>
  <c r="G80" i="2"/>
  <c r="J176" i="2" l="1"/>
  <c r="C177" i="2"/>
  <c r="C75" i="4"/>
  <c r="G75" i="4" s="1"/>
  <c r="D75" i="4"/>
  <c r="F74" i="4"/>
  <c r="D74" i="3"/>
  <c r="E74" i="3"/>
  <c r="G74" i="3" s="1"/>
  <c r="C75" i="3" s="1"/>
  <c r="F73" i="3"/>
  <c r="H80" i="2"/>
  <c r="E80" i="2" s="1"/>
  <c r="J82" i="2"/>
  <c r="D81" i="2"/>
  <c r="I81" i="2" s="1"/>
  <c r="G81" i="2"/>
  <c r="F177" i="2" l="1"/>
  <c r="D177" i="2"/>
  <c r="C76" i="4"/>
  <c r="G76" i="4" s="1"/>
  <c r="D76" i="4"/>
  <c r="F75" i="4"/>
  <c r="E75" i="3"/>
  <c r="G75" i="3" s="1"/>
  <c r="C76" i="3" s="1"/>
  <c r="D75" i="3"/>
  <c r="F74" i="3"/>
  <c r="H81" i="2"/>
  <c r="E81" i="2" s="1"/>
  <c r="J83" i="2"/>
  <c r="D82" i="2"/>
  <c r="I82" i="2" s="1"/>
  <c r="G82" i="2"/>
  <c r="C178" i="2" l="1"/>
  <c r="J177" i="2"/>
  <c r="F75" i="3"/>
  <c r="C77" i="4"/>
  <c r="G77" i="4" s="1"/>
  <c r="D77" i="4"/>
  <c r="F77" i="4" s="1"/>
  <c r="F76" i="4"/>
  <c r="E76" i="3"/>
  <c r="G76" i="3" s="1"/>
  <c r="C77" i="3" s="1"/>
  <c r="D76" i="3"/>
  <c r="H82" i="2"/>
  <c r="E82" i="2" s="1"/>
  <c r="J84" i="2"/>
  <c r="D83" i="2"/>
  <c r="I83" i="2" s="1"/>
  <c r="G83" i="2"/>
  <c r="F178" i="2" l="1"/>
  <c r="D178" i="2"/>
  <c r="C78" i="4"/>
  <c r="G78" i="4" s="1"/>
  <c r="D78" i="4"/>
  <c r="F76" i="3"/>
  <c r="D77" i="3"/>
  <c r="E77" i="3"/>
  <c r="G77" i="3" s="1"/>
  <c r="C78" i="3" s="1"/>
  <c r="H83" i="2"/>
  <c r="E83" i="2" s="1"/>
  <c r="J85" i="2"/>
  <c r="G84" i="2"/>
  <c r="D84" i="2"/>
  <c r="I84" i="2" s="1"/>
  <c r="J178" i="2" l="1"/>
  <c r="C179" i="2"/>
  <c r="H84" i="2"/>
  <c r="E84" i="2" s="1"/>
  <c r="C79" i="4"/>
  <c r="G79" i="4" s="1"/>
  <c r="D79" i="4"/>
  <c r="F78" i="4"/>
  <c r="D78" i="3"/>
  <c r="E78" i="3"/>
  <c r="G78" i="3" s="1"/>
  <c r="C79" i="3" s="1"/>
  <c r="F77" i="3"/>
  <c r="J86" i="2"/>
  <c r="D85" i="2"/>
  <c r="I85" i="2" s="1"/>
  <c r="G85" i="2"/>
  <c r="F179" i="2" l="1"/>
  <c r="D179" i="2"/>
  <c r="C80" i="4"/>
  <c r="G80" i="4" s="1"/>
  <c r="D80" i="4"/>
  <c r="F79" i="4"/>
  <c r="D79" i="3"/>
  <c r="E79" i="3"/>
  <c r="G79" i="3" s="1"/>
  <c r="C80" i="3" s="1"/>
  <c r="F78" i="3"/>
  <c r="H85" i="2"/>
  <c r="E85" i="2" s="1"/>
  <c r="G86" i="2"/>
  <c r="J87" i="2"/>
  <c r="D86" i="2"/>
  <c r="I86" i="2" s="1"/>
  <c r="C180" i="2" l="1"/>
  <c r="J179" i="2"/>
  <c r="C81" i="4"/>
  <c r="G81" i="4" s="1"/>
  <c r="D81" i="4"/>
  <c r="F81" i="4" s="1"/>
  <c r="F80" i="4"/>
  <c r="D80" i="3"/>
  <c r="E80" i="3"/>
  <c r="G80" i="3" s="1"/>
  <c r="C81" i="3" s="1"/>
  <c r="F79" i="3"/>
  <c r="H86" i="2"/>
  <c r="E86" i="2" s="1"/>
  <c r="G87" i="2"/>
  <c r="J88" i="2"/>
  <c r="D87" i="2"/>
  <c r="I87" i="2" s="1"/>
  <c r="F180" i="2" l="1"/>
  <c r="D180" i="2"/>
  <c r="C82" i="4"/>
  <c r="G82" i="4" s="1"/>
  <c r="D82" i="4"/>
  <c r="H87" i="2"/>
  <c r="E87" i="2" s="1"/>
  <c r="D81" i="3"/>
  <c r="E81" i="3"/>
  <c r="G81" i="3" s="1"/>
  <c r="C82" i="3" s="1"/>
  <c r="F80" i="3"/>
  <c r="J89" i="2"/>
  <c r="D88" i="2"/>
  <c r="I88" i="2" s="1"/>
  <c r="G88" i="2"/>
  <c r="C181" i="2" l="1"/>
  <c r="J180" i="2"/>
  <c r="C83" i="4"/>
  <c r="G83" i="4" s="1"/>
  <c r="D83" i="4"/>
  <c r="F82" i="4"/>
  <c r="F81" i="3"/>
  <c r="D82" i="3"/>
  <c r="E82" i="3"/>
  <c r="G82" i="3" s="1"/>
  <c r="C83" i="3" s="1"/>
  <c r="H88" i="2"/>
  <c r="E88" i="2" s="1"/>
  <c r="G89" i="2"/>
  <c r="J90" i="2"/>
  <c r="D89" i="2"/>
  <c r="I89" i="2" s="1"/>
  <c r="F181" i="2" l="1"/>
  <c r="D181" i="2"/>
  <c r="C84" i="4"/>
  <c r="G84" i="4" s="1"/>
  <c r="D84" i="4"/>
  <c r="F84" i="4" s="1"/>
  <c r="F83" i="4"/>
  <c r="H89" i="2"/>
  <c r="E89" i="2" s="1"/>
  <c r="E83" i="3"/>
  <c r="G83" i="3" s="1"/>
  <c r="C84" i="3" s="1"/>
  <c r="D83" i="3"/>
  <c r="F82" i="3"/>
  <c r="G90" i="2"/>
  <c r="J91" i="2"/>
  <c r="D90" i="2"/>
  <c r="I90" i="2" s="1"/>
  <c r="J181" i="2" l="1"/>
  <c r="C182" i="2"/>
  <c r="F83" i="3"/>
  <c r="C85" i="4"/>
  <c r="G85" i="4" s="1"/>
  <c r="D85" i="4"/>
  <c r="H90" i="2"/>
  <c r="E90" i="2" s="1"/>
  <c r="D84" i="3"/>
  <c r="E84" i="3"/>
  <c r="G84" i="3" s="1"/>
  <c r="C85" i="3" s="1"/>
  <c r="J92" i="2"/>
  <c r="D91" i="2"/>
  <c r="I91" i="2" s="1"/>
  <c r="G91" i="2"/>
  <c r="F182" i="2" l="1"/>
  <c r="D182" i="2"/>
  <c r="C86" i="4"/>
  <c r="G86" i="4" s="1"/>
  <c r="D86" i="4"/>
  <c r="F85" i="4"/>
  <c r="D85" i="3"/>
  <c r="E85" i="3"/>
  <c r="G85" i="3" s="1"/>
  <c r="C86" i="3" s="1"/>
  <c r="F84" i="3"/>
  <c r="H91" i="2"/>
  <c r="E91" i="2" s="1"/>
  <c r="G92" i="2"/>
  <c r="J93" i="2"/>
  <c r="D92" i="2"/>
  <c r="I92" i="2" s="1"/>
  <c r="J182" i="2" l="1"/>
  <c r="C183" i="2"/>
  <c r="C87" i="4"/>
  <c r="G87" i="4" s="1"/>
  <c r="D87" i="4"/>
  <c r="F87" i="4" s="1"/>
  <c r="F86" i="4"/>
  <c r="D86" i="3"/>
  <c r="E86" i="3"/>
  <c r="G86" i="3" s="1"/>
  <c r="C87" i="3" s="1"/>
  <c r="F85" i="3"/>
  <c r="H92" i="2"/>
  <c r="E92" i="2" s="1"/>
  <c r="G93" i="2"/>
  <c r="J94" i="2"/>
  <c r="D93" i="2"/>
  <c r="I93" i="2" s="1"/>
  <c r="F183" i="2" l="1"/>
  <c r="D183" i="2"/>
  <c r="C88" i="4"/>
  <c r="G88" i="4" s="1"/>
  <c r="D88" i="4"/>
  <c r="D87" i="3"/>
  <c r="E87" i="3"/>
  <c r="G87" i="3" s="1"/>
  <c r="C88" i="3" s="1"/>
  <c r="F86" i="3"/>
  <c r="H93" i="2"/>
  <c r="E93" i="2" s="1"/>
  <c r="G94" i="2"/>
  <c r="J95" i="2"/>
  <c r="D94" i="2"/>
  <c r="I94" i="2" s="1"/>
  <c r="C184" i="2" l="1"/>
  <c r="J183" i="2"/>
  <c r="C89" i="4"/>
  <c r="G89" i="4" s="1"/>
  <c r="D89" i="4"/>
  <c r="F88" i="4"/>
  <c r="H94" i="2"/>
  <c r="E94" i="2" s="1"/>
  <c r="D88" i="3"/>
  <c r="E88" i="3"/>
  <c r="G88" i="3" s="1"/>
  <c r="C89" i="3" s="1"/>
  <c r="F87" i="3"/>
  <c r="G95" i="2"/>
  <c r="D95" i="2"/>
  <c r="I95" i="2" s="1"/>
  <c r="J96" i="2"/>
  <c r="F184" i="2" l="1"/>
  <c r="D184" i="2"/>
  <c r="C90" i="4"/>
  <c r="G90" i="4" s="1"/>
  <c r="D90" i="4"/>
  <c r="F89" i="4"/>
  <c r="D89" i="3"/>
  <c r="E89" i="3"/>
  <c r="G89" i="3" s="1"/>
  <c r="C90" i="3" s="1"/>
  <c r="F88" i="3"/>
  <c r="H95" i="2"/>
  <c r="E95" i="2" s="1"/>
  <c r="J97" i="2"/>
  <c r="G96" i="2"/>
  <c r="D96" i="2"/>
  <c r="I96" i="2" s="1"/>
  <c r="C185" i="2" l="1"/>
  <c r="J184" i="2"/>
  <c r="C91" i="4"/>
  <c r="G91" i="4" s="1"/>
  <c r="D91" i="4"/>
  <c r="F90" i="4"/>
  <c r="E90" i="3"/>
  <c r="G90" i="3" s="1"/>
  <c r="C91" i="3" s="1"/>
  <c r="D90" i="3"/>
  <c r="F89" i="3"/>
  <c r="H96" i="2"/>
  <c r="E96" i="2" s="1"/>
  <c r="D97" i="2"/>
  <c r="I97" i="2" s="1"/>
  <c r="J98" i="2"/>
  <c r="G97" i="2"/>
  <c r="F185" i="2" l="1"/>
  <c r="D185" i="2"/>
  <c r="C92" i="4"/>
  <c r="G92" i="4" s="1"/>
  <c r="D92" i="4"/>
  <c r="F92" i="4" s="1"/>
  <c r="F90" i="3"/>
  <c r="F91" i="4"/>
  <c r="E91" i="3"/>
  <c r="G91" i="3" s="1"/>
  <c r="C92" i="3" s="1"/>
  <c r="D91" i="3"/>
  <c r="J99" i="2"/>
  <c r="D98" i="2"/>
  <c r="I98" i="2" s="1"/>
  <c r="G98" i="2"/>
  <c r="H97" i="2"/>
  <c r="E97" i="2" s="1"/>
  <c r="J185" i="2" l="1"/>
  <c r="C186" i="2"/>
  <c r="C93" i="4"/>
  <c r="G93" i="4" s="1"/>
  <c r="D93" i="4"/>
  <c r="F91" i="3"/>
  <c r="E92" i="3"/>
  <c r="G92" i="3" s="1"/>
  <c r="C93" i="3" s="1"/>
  <c r="D92" i="3"/>
  <c r="H98" i="2"/>
  <c r="E98" i="2" s="1"/>
  <c r="D99" i="2"/>
  <c r="I99" i="2" s="1"/>
  <c r="G99" i="2"/>
  <c r="J100" i="2"/>
  <c r="F186" i="2" l="1"/>
  <c r="D186" i="2"/>
  <c r="F92" i="3"/>
  <c r="C94" i="4"/>
  <c r="G94" i="4" s="1"/>
  <c r="D94" i="4"/>
  <c r="F94" i="4" s="1"/>
  <c r="F93" i="4"/>
  <c r="E93" i="3"/>
  <c r="G93" i="3" s="1"/>
  <c r="C94" i="3" s="1"/>
  <c r="D93" i="3"/>
  <c r="G100" i="2"/>
  <c r="J101" i="2"/>
  <c r="D100" i="2"/>
  <c r="I100" i="2" s="1"/>
  <c r="H99" i="2"/>
  <c r="E99" i="2" s="1"/>
  <c r="J186" i="2" l="1"/>
  <c r="C187" i="2"/>
  <c r="F93" i="3"/>
  <c r="C95" i="4"/>
  <c r="G95" i="4" s="1"/>
  <c r="D95" i="4"/>
  <c r="F95" i="4" s="1"/>
  <c r="H100" i="2"/>
  <c r="E100" i="2" s="1"/>
  <c r="D94" i="3"/>
  <c r="E94" i="3"/>
  <c r="G94" i="3" s="1"/>
  <c r="C95" i="3" s="1"/>
  <c r="J102" i="2"/>
  <c r="D101" i="2"/>
  <c r="I101" i="2" s="1"/>
  <c r="G101" i="2"/>
  <c r="F187" i="2" l="1"/>
  <c r="D187" i="2"/>
  <c r="C96" i="4"/>
  <c r="G96" i="4" s="1"/>
  <c r="D96" i="4"/>
  <c r="D95" i="3"/>
  <c r="E95" i="3"/>
  <c r="G95" i="3" s="1"/>
  <c r="C96" i="3" s="1"/>
  <c r="F94" i="3"/>
  <c r="H101" i="2"/>
  <c r="E101" i="2" s="1"/>
  <c r="J103" i="2"/>
  <c r="D102" i="2"/>
  <c r="I102" i="2" s="1"/>
  <c r="G102" i="2"/>
  <c r="J187" i="2" l="1"/>
  <c r="C188" i="2"/>
  <c r="C97" i="4"/>
  <c r="G97" i="4" s="1"/>
  <c r="D97" i="4"/>
  <c r="F97" i="4" s="1"/>
  <c r="F96" i="4"/>
  <c r="E96" i="3"/>
  <c r="G96" i="3" s="1"/>
  <c r="C97" i="3" s="1"/>
  <c r="D96" i="3"/>
  <c r="F95" i="3"/>
  <c r="H102" i="2"/>
  <c r="E102" i="2" s="1"/>
  <c r="G103" i="2"/>
  <c r="J104" i="2"/>
  <c r="D103" i="2"/>
  <c r="I103" i="2" s="1"/>
  <c r="F188" i="2" l="1"/>
  <c r="D188" i="2"/>
  <c r="F96" i="3"/>
  <c r="C98" i="4"/>
  <c r="G98" i="4" s="1"/>
  <c r="D98" i="4"/>
  <c r="E97" i="3"/>
  <c r="G97" i="3" s="1"/>
  <c r="C98" i="3" s="1"/>
  <c r="D97" i="3"/>
  <c r="H103" i="2"/>
  <c r="E103" i="2" s="1"/>
  <c r="J105" i="2"/>
  <c r="D104" i="2"/>
  <c r="I104" i="2" s="1"/>
  <c r="G104" i="2"/>
  <c r="J188" i="2" l="1"/>
  <c r="C189" i="2"/>
  <c r="F97" i="3"/>
  <c r="C99" i="4"/>
  <c r="G99" i="4" s="1"/>
  <c r="D99" i="4"/>
  <c r="F98" i="4"/>
  <c r="D98" i="3"/>
  <c r="E98" i="3"/>
  <c r="G98" i="3" s="1"/>
  <c r="C99" i="3" s="1"/>
  <c r="H104" i="2"/>
  <c r="E104" i="2" s="1"/>
  <c r="J106" i="2"/>
  <c r="G105" i="2"/>
  <c r="D105" i="2"/>
  <c r="I105" i="2" s="1"/>
  <c r="F189" i="2" l="1"/>
  <c r="D189" i="2"/>
  <c r="C100" i="4"/>
  <c r="G100" i="4" s="1"/>
  <c r="D100" i="4"/>
  <c r="F99" i="4"/>
  <c r="E99" i="3"/>
  <c r="G99" i="3" s="1"/>
  <c r="C100" i="3" s="1"/>
  <c r="D99" i="3"/>
  <c r="F98" i="3"/>
  <c r="H105" i="2"/>
  <c r="E105" i="2" s="1"/>
  <c r="J107" i="2"/>
  <c r="D106" i="2"/>
  <c r="I106" i="2" s="1"/>
  <c r="G106" i="2"/>
  <c r="J189" i="2" l="1"/>
  <c r="C190" i="2"/>
  <c r="F99" i="3"/>
  <c r="C101" i="4"/>
  <c r="G101" i="4" s="1"/>
  <c r="D101" i="4"/>
  <c r="F100" i="4"/>
  <c r="E100" i="3"/>
  <c r="G100" i="3" s="1"/>
  <c r="C101" i="3" s="1"/>
  <c r="D100" i="3"/>
  <c r="H106" i="2"/>
  <c r="E106" i="2" s="1"/>
  <c r="J108" i="2"/>
  <c r="D107" i="2"/>
  <c r="I107" i="2" s="1"/>
  <c r="G107" i="2"/>
  <c r="F190" i="2" l="1"/>
  <c r="D190" i="2"/>
  <c r="F100" i="3"/>
  <c r="C102" i="4"/>
  <c r="G102" i="4" s="1"/>
  <c r="D102" i="4"/>
  <c r="F101" i="4"/>
  <c r="D101" i="3"/>
  <c r="E101" i="3"/>
  <c r="G101" i="3" s="1"/>
  <c r="C102" i="3" s="1"/>
  <c r="H107" i="2"/>
  <c r="E107" i="2" s="1"/>
  <c r="J109" i="2"/>
  <c r="D108" i="2"/>
  <c r="I108" i="2" s="1"/>
  <c r="G108" i="2"/>
  <c r="J190" i="2" l="1"/>
  <c r="C191" i="2"/>
  <c r="C103" i="4"/>
  <c r="G103" i="4" s="1"/>
  <c r="D103" i="4"/>
  <c r="F102" i="4"/>
  <c r="D102" i="3"/>
  <c r="E102" i="3"/>
  <c r="G102" i="3" s="1"/>
  <c r="C103" i="3" s="1"/>
  <c r="F101" i="3"/>
  <c r="H108" i="2"/>
  <c r="E108" i="2" s="1"/>
  <c r="J110" i="2"/>
  <c r="G109" i="2"/>
  <c r="D109" i="2"/>
  <c r="I109" i="2" s="1"/>
  <c r="F191" i="2" l="1"/>
  <c r="D191" i="2"/>
  <c r="C104" i="4"/>
  <c r="G104" i="4" s="1"/>
  <c r="D104" i="4"/>
  <c r="F103" i="4"/>
  <c r="D103" i="3"/>
  <c r="E103" i="3"/>
  <c r="G103" i="3" s="1"/>
  <c r="C104" i="3" s="1"/>
  <c r="F102" i="3"/>
  <c r="H109" i="2"/>
  <c r="E109" i="2" s="1"/>
  <c r="G110" i="2"/>
  <c r="J111" i="2"/>
  <c r="D110" i="2"/>
  <c r="I110" i="2" s="1"/>
  <c r="J191" i="2" l="1"/>
  <c r="C192" i="2"/>
  <c r="C105" i="4"/>
  <c r="G105" i="4" s="1"/>
  <c r="D105" i="4"/>
  <c r="F104" i="4"/>
  <c r="H110" i="2"/>
  <c r="E110" i="2" s="1"/>
  <c r="D104" i="3"/>
  <c r="E104" i="3"/>
  <c r="G104" i="3" s="1"/>
  <c r="C105" i="3" s="1"/>
  <c r="F103" i="3"/>
  <c r="G111" i="2"/>
  <c r="J112" i="2"/>
  <c r="D111" i="2"/>
  <c r="I111" i="2" s="1"/>
  <c r="F192" i="2" l="1"/>
  <c r="D192" i="2"/>
  <c r="C106" i="4"/>
  <c r="G106" i="4" s="1"/>
  <c r="D106" i="4"/>
  <c r="F106" i="4" s="1"/>
  <c r="F105" i="4"/>
  <c r="D105" i="3"/>
  <c r="E105" i="3"/>
  <c r="G105" i="3" s="1"/>
  <c r="C106" i="3" s="1"/>
  <c r="F104" i="3"/>
  <c r="H111" i="2"/>
  <c r="E111" i="2" s="1"/>
  <c r="J113" i="2"/>
  <c r="D112" i="2"/>
  <c r="I112" i="2" s="1"/>
  <c r="G112" i="2"/>
  <c r="C193" i="2" l="1"/>
  <c r="J192" i="2"/>
  <c r="C107" i="4"/>
  <c r="G107" i="4" s="1"/>
  <c r="D107" i="4"/>
  <c r="D106" i="3"/>
  <c r="E106" i="3"/>
  <c r="G106" i="3" s="1"/>
  <c r="C107" i="3" s="1"/>
  <c r="F105" i="3"/>
  <c r="H112" i="2"/>
  <c r="E112" i="2" s="1"/>
  <c r="D113" i="2"/>
  <c r="I113" i="2" s="1"/>
  <c r="J114" i="2"/>
  <c r="G113" i="2"/>
  <c r="F193" i="2" l="1"/>
  <c r="D193" i="2"/>
  <c r="C108" i="4"/>
  <c r="G108" i="4" s="1"/>
  <c r="D108" i="4"/>
  <c r="F107" i="4"/>
  <c r="E107" i="3"/>
  <c r="G107" i="3" s="1"/>
  <c r="C108" i="3" s="1"/>
  <c r="D107" i="3"/>
  <c r="F106" i="3"/>
  <c r="D114" i="2"/>
  <c r="I114" i="2" s="1"/>
  <c r="J115" i="2"/>
  <c r="G114" i="2"/>
  <c r="H113" i="2"/>
  <c r="E113" i="2" s="1"/>
  <c r="J193" i="2" l="1"/>
  <c r="C194" i="2"/>
  <c r="C109" i="4"/>
  <c r="G109" i="4" s="1"/>
  <c r="D109" i="4"/>
  <c r="F109" i="4" s="1"/>
  <c r="F107" i="3"/>
  <c r="F108" i="4"/>
  <c r="E108" i="3"/>
  <c r="G108" i="3" s="1"/>
  <c r="C109" i="3" s="1"/>
  <c r="D108" i="3"/>
  <c r="J116" i="2"/>
  <c r="D115" i="2"/>
  <c r="I115" i="2" s="1"/>
  <c r="G115" i="2"/>
  <c r="H114" i="2"/>
  <c r="E114" i="2" s="1"/>
  <c r="F194" i="2" l="1"/>
  <c r="D194" i="2"/>
  <c r="F108" i="3"/>
  <c r="C110" i="4"/>
  <c r="G110" i="4" s="1"/>
  <c r="D110" i="4"/>
  <c r="F110" i="4" s="1"/>
  <c r="D109" i="3"/>
  <c r="E109" i="3"/>
  <c r="G109" i="3" s="1"/>
  <c r="C110" i="3" s="1"/>
  <c r="G116" i="2"/>
  <c r="J117" i="2"/>
  <c r="D116" i="2"/>
  <c r="I116" i="2" s="1"/>
  <c r="H115" i="2"/>
  <c r="E115" i="2" s="1"/>
  <c r="J194" i="2" l="1"/>
  <c r="C195" i="2"/>
  <c r="C111" i="4"/>
  <c r="G111" i="4" s="1"/>
  <c r="D111" i="4"/>
  <c r="D110" i="3"/>
  <c r="E110" i="3"/>
  <c r="G110" i="3" s="1"/>
  <c r="C111" i="3" s="1"/>
  <c r="F109" i="3"/>
  <c r="H116" i="2"/>
  <c r="E116" i="2" s="1"/>
  <c r="G117" i="2"/>
  <c r="D117" i="2"/>
  <c r="I117" i="2" s="1"/>
  <c r="J118" i="2"/>
  <c r="F195" i="2" l="1"/>
  <c r="D195" i="2"/>
  <c r="C112" i="4"/>
  <c r="G112" i="4" s="1"/>
  <c r="D112" i="4"/>
  <c r="F111" i="4"/>
  <c r="D111" i="3"/>
  <c r="E111" i="3"/>
  <c r="G111" i="3" s="1"/>
  <c r="C112" i="3" s="1"/>
  <c r="F110" i="3"/>
  <c r="H117" i="2"/>
  <c r="E117" i="2" s="1"/>
  <c r="G118" i="2"/>
  <c r="J119" i="2"/>
  <c r="D118" i="2"/>
  <c r="I118" i="2" s="1"/>
  <c r="J195" i="2" l="1"/>
  <c r="C196" i="2"/>
  <c r="C113" i="4"/>
  <c r="G113" i="4" s="1"/>
  <c r="D113" i="4"/>
  <c r="F112" i="4"/>
  <c r="D112" i="3"/>
  <c r="E112" i="3"/>
  <c r="G112" i="3" s="1"/>
  <c r="C113" i="3" s="1"/>
  <c r="F111" i="3"/>
  <c r="H118" i="2"/>
  <c r="E118" i="2" s="1"/>
  <c r="G119" i="2"/>
  <c r="D119" i="2"/>
  <c r="I119" i="2" s="1"/>
  <c r="J120" i="2"/>
  <c r="F196" i="2" l="1"/>
  <c r="D196" i="2"/>
  <c r="C114" i="4"/>
  <c r="G114" i="4" s="1"/>
  <c r="D114" i="4"/>
  <c r="F113" i="4"/>
  <c r="D113" i="3"/>
  <c r="E113" i="3"/>
  <c r="G113" i="3" s="1"/>
  <c r="C114" i="3" s="1"/>
  <c r="F112" i="3"/>
  <c r="H119" i="2"/>
  <c r="E119" i="2" s="1"/>
  <c r="G120" i="2"/>
  <c r="J121" i="2"/>
  <c r="D120" i="2"/>
  <c r="I120" i="2" s="1"/>
  <c r="C197" i="2" l="1"/>
  <c r="J196" i="2"/>
  <c r="C115" i="4"/>
  <c r="G115" i="4" s="1"/>
  <c r="D115" i="4"/>
  <c r="F115" i="4" s="1"/>
  <c r="F114" i="4"/>
  <c r="H120" i="2"/>
  <c r="E120" i="2" s="1"/>
  <c r="D114" i="3"/>
  <c r="E114" i="3"/>
  <c r="G114" i="3" s="1"/>
  <c r="C115" i="3" s="1"/>
  <c r="F113" i="3"/>
  <c r="G121" i="2"/>
  <c r="D121" i="2"/>
  <c r="I121" i="2" s="1"/>
  <c r="J122" i="2"/>
  <c r="F197" i="2" l="1"/>
  <c r="D197" i="2"/>
  <c r="C116" i="4"/>
  <c r="G116" i="4" s="1"/>
  <c r="D116" i="4"/>
  <c r="F116" i="4" s="1"/>
  <c r="E115" i="3"/>
  <c r="G115" i="3" s="1"/>
  <c r="C116" i="3" s="1"/>
  <c r="D115" i="3"/>
  <c r="F114" i="3"/>
  <c r="H121" i="2"/>
  <c r="E121" i="2" s="1"/>
  <c r="J123" i="2"/>
  <c r="D122" i="2"/>
  <c r="I122" i="2" s="1"/>
  <c r="G122" i="2"/>
  <c r="C198" i="2" l="1"/>
  <c r="J197" i="2"/>
  <c r="C117" i="4"/>
  <c r="G117" i="4" s="1"/>
  <c r="D117" i="4"/>
  <c r="F115" i="3"/>
  <c r="E116" i="3"/>
  <c r="G116" i="3" s="1"/>
  <c r="C117" i="3" s="1"/>
  <c r="D116" i="3"/>
  <c r="H122" i="2"/>
  <c r="E122" i="2" s="1"/>
  <c r="J124" i="2"/>
  <c r="D123" i="2"/>
  <c r="I123" i="2" s="1"/>
  <c r="G123" i="2"/>
  <c r="F198" i="2" l="1"/>
  <c r="D198" i="2"/>
  <c r="C118" i="4"/>
  <c r="G118" i="4" s="1"/>
  <c r="D118" i="4"/>
  <c r="F116" i="3"/>
  <c r="F117" i="4"/>
  <c r="D117" i="3"/>
  <c r="E117" i="3"/>
  <c r="G117" i="3" s="1"/>
  <c r="C118" i="3" s="1"/>
  <c r="H123" i="2"/>
  <c r="E123" i="2" s="1"/>
  <c r="G124" i="2"/>
  <c r="J125" i="2"/>
  <c r="D124" i="2"/>
  <c r="I124" i="2" s="1"/>
  <c r="J198" i="2" l="1"/>
  <c r="C199" i="2"/>
  <c r="C119" i="4"/>
  <c r="G119" i="4" s="1"/>
  <c r="D119" i="4"/>
  <c r="F119" i="4" s="1"/>
  <c r="F118" i="4"/>
  <c r="D118" i="3"/>
  <c r="E118" i="3"/>
  <c r="G118" i="3" s="1"/>
  <c r="C119" i="3" s="1"/>
  <c r="F117" i="3"/>
  <c r="H124" i="2"/>
  <c r="E124" i="2" s="1"/>
  <c r="G125" i="2"/>
  <c r="J126" i="2"/>
  <c r="D125" i="2"/>
  <c r="I125" i="2" s="1"/>
  <c r="F199" i="2" l="1"/>
  <c r="D199" i="2"/>
  <c r="C120" i="4"/>
  <c r="G120" i="4" s="1"/>
  <c r="D120" i="4"/>
  <c r="F120" i="4" s="1"/>
  <c r="H125" i="2"/>
  <c r="E125" i="2" s="1"/>
  <c r="D119" i="3"/>
  <c r="E119" i="3"/>
  <c r="G119" i="3" s="1"/>
  <c r="C120" i="3" s="1"/>
  <c r="F118" i="3"/>
  <c r="G126" i="2"/>
  <c r="J127" i="2"/>
  <c r="D126" i="2"/>
  <c r="I126" i="2" s="1"/>
  <c r="J199" i="2" l="1"/>
  <c r="C200" i="2"/>
  <c r="C121" i="4"/>
  <c r="G121" i="4" s="1"/>
  <c r="D121" i="4"/>
  <c r="F121" i="4" s="1"/>
  <c r="H126" i="2"/>
  <c r="E126" i="2" s="1"/>
  <c r="E120" i="3"/>
  <c r="G120" i="3" s="1"/>
  <c r="C121" i="3" s="1"/>
  <c r="D120" i="3"/>
  <c r="F119" i="3"/>
  <c r="G127" i="2"/>
  <c r="J128" i="2"/>
  <c r="D127" i="2"/>
  <c r="I127" i="2" s="1"/>
  <c r="F200" i="2" l="1"/>
  <c r="D200" i="2"/>
  <c r="F120" i="3"/>
  <c r="C122" i="4"/>
  <c r="G122" i="4" s="1"/>
  <c r="D122" i="4"/>
  <c r="D121" i="3"/>
  <c r="E121" i="3"/>
  <c r="G121" i="3" s="1"/>
  <c r="C122" i="3" s="1"/>
  <c r="H127" i="2"/>
  <c r="E127" i="2" s="1"/>
  <c r="G128" i="2"/>
  <c r="J129" i="2"/>
  <c r="D128" i="2"/>
  <c r="I128" i="2" s="1"/>
  <c r="C201" i="2" l="1"/>
  <c r="J200" i="2"/>
  <c r="C123" i="4"/>
  <c r="G123" i="4" s="1"/>
  <c r="D124" i="4" s="1"/>
  <c r="D123" i="4"/>
  <c r="F123" i="4" s="1"/>
  <c r="F122" i="4"/>
  <c r="H128" i="2"/>
  <c r="E128" i="2" s="1"/>
  <c r="E122" i="3"/>
  <c r="G122" i="3" s="1"/>
  <c r="C123" i="3" s="1"/>
  <c r="D122" i="3"/>
  <c r="F121" i="3"/>
  <c r="J130" i="2"/>
  <c r="G129" i="2"/>
  <c r="D129" i="2"/>
  <c r="I129" i="2" s="1"/>
  <c r="F201" i="2" l="1"/>
  <c r="D201" i="2"/>
  <c r="F122" i="3"/>
  <c r="C124" i="4"/>
  <c r="G124" i="4" s="1"/>
  <c r="D125" i="4" s="1"/>
  <c r="E123" i="3"/>
  <c r="G123" i="3" s="1"/>
  <c r="C124" i="3" s="1"/>
  <c r="D123" i="3"/>
  <c r="H129" i="2"/>
  <c r="E129" i="2" s="1"/>
  <c r="J131" i="2"/>
  <c r="D130" i="2"/>
  <c r="I130" i="2" s="1"/>
  <c r="G130" i="2"/>
  <c r="J201" i="2" l="1"/>
  <c r="C202" i="2"/>
  <c r="F123" i="3"/>
  <c r="C125" i="4"/>
  <c r="G125" i="4" s="1"/>
  <c r="D126" i="4" s="1"/>
  <c r="F125" i="4"/>
  <c r="F124" i="4"/>
  <c r="D124" i="3"/>
  <c r="E124" i="3"/>
  <c r="G124" i="3" s="1"/>
  <c r="C125" i="3" s="1"/>
  <c r="H130" i="2"/>
  <c r="E130" i="2" s="1"/>
  <c r="D131" i="2"/>
  <c r="I131" i="2" s="1"/>
  <c r="G131" i="2"/>
  <c r="J132" i="2"/>
  <c r="F202" i="2" l="1"/>
  <c r="D202" i="2"/>
  <c r="C126" i="4"/>
  <c r="G126" i="4" s="1"/>
  <c r="D127" i="4" s="1"/>
  <c r="D125" i="3"/>
  <c r="E125" i="3"/>
  <c r="G125" i="3" s="1"/>
  <c r="C126" i="3" s="1"/>
  <c r="F124" i="3"/>
  <c r="D132" i="2"/>
  <c r="I132" i="2" s="1"/>
  <c r="G132" i="2"/>
  <c r="J133" i="2"/>
  <c r="H131" i="2"/>
  <c r="E131" i="2" s="1"/>
  <c r="J202" i="2" l="1"/>
  <c r="C203" i="2"/>
  <c r="C127" i="4"/>
  <c r="G127" i="4" s="1"/>
  <c r="D128" i="4" s="1"/>
  <c r="F127" i="4"/>
  <c r="F126" i="4"/>
  <c r="D126" i="3"/>
  <c r="E126" i="3"/>
  <c r="G126" i="3" s="1"/>
  <c r="C127" i="3" s="1"/>
  <c r="F125" i="3"/>
  <c r="J134" i="2"/>
  <c r="G133" i="2"/>
  <c r="D133" i="2"/>
  <c r="I133" i="2" s="1"/>
  <c r="H132" i="2"/>
  <c r="E132" i="2" s="1"/>
  <c r="F203" i="2" l="1"/>
  <c r="D203" i="2"/>
  <c r="C128" i="4"/>
  <c r="G128" i="4" s="1"/>
  <c r="D129" i="4" s="1"/>
  <c r="D127" i="3"/>
  <c r="E127" i="3"/>
  <c r="G127" i="3" s="1"/>
  <c r="C128" i="3" s="1"/>
  <c r="F126" i="3"/>
  <c r="H133" i="2"/>
  <c r="E133" i="2" s="1"/>
  <c r="G134" i="2"/>
  <c r="D134" i="2"/>
  <c r="I134" i="2" s="1"/>
  <c r="J135" i="2"/>
  <c r="J203" i="2" l="1"/>
  <c r="C204" i="2"/>
  <c r="H134" i="2"/>
  <c r="E134" i="2" s="1"/>
  <c r="C129" i="4"/>
  <c r="G129" i="4" s="1"/>
  <c r="D130" i="4" s="1"/>
  <c r="F128" i="4"/>
  <c r="D128" i="3"/>
  <c r="E128" i="3"/>
  <c r="G128" i="3" s="1"/>
  <c r="C129" i="3" s="1"/>
  <c r="F127" i="3"/>
  <c r="G135" i="2"/>
  <c r="D135" i="2"/>
  <c r="I135" i="2" s="1"/>
  <c r="J136" i="2"/>
  <c r="F204" i="2" l="1"/>
  <c r="D204" i="2"/>
  <c r="C130" i="4"/>
  <c r="G130" i="4" s="1"/>
  <c r="D131" i="4" s="1"/>
  <c r="F130" i="4"/>
  <c r="F129" i="4"/>
  <c r="D129" i="3"/>
  <c r="E129" i="3"/>
  <c r="G129" i="3" s="1"/>
  <c r="C130" i="3" s="1"/>
  <c r="F128" i="3"/>
  <c r="H135" i="2"/>
  <c r="E135" i="2" s="1"/>
  <c r="J137" i="2"/>
  <c r="D136" i="2"/>
  <c r="I136" i="2" s="1"/>
  <c r="G136" i="2"/>
  <c r="C205" i="2" l="1"/>
  <c r="J204" i="2"/>
  <c r="C131" i="4"/>
  <c r="G131" i="4" s="1"/>
  <c r="D132" i="4" s="1"/>
  <c r="D130" i="3"/>
  <c r="E130" i="3"/>
  <c r="G130" i="3" s="1"/>
  <c r="C131" i="3" s="1"/>
  <c r="F129" i="3"/>
  <c r="H136" i="2"/>
  <c r="E136" i="2" s="1"/>
  <c r="J138" i="2"/>
  <c r="G137" i="2"/>
  <c r="D137" i="2"/>
  <c r="I137" i="2" s="1"/>
  <c r="F205" i="2" l="1"/>
  <c r="D205" i="2"/>
  <c r="C132" i="4"/>
  <c r="G132" i="4" s="1"/>
  <c r="D133" i="4" s="1"/>
  <c r="F131" i="4"/>
  <c r="E131" i="3"/>
  <c r="G131" i="3" s="1"/>
  <c r="C132" i="3" s="1"/>
  <c r="D131" i="3"/>
  <c r="F130" i="3"/>
  <c r="H137" i="2"/>
  <c r="E137" i="2" s="1"/>
  <c r="J139" i="2"/>
  <c r="G138" i="2"/>
  <c r="D138" i="2"/>
  <c r="I138" i="2" s="1"/>
  <c r="C206" i="2" l="1"/>
  <c r="J205" i="2"/>
  <c r="H138" i="2"/>
  <c r="E138" i="2" s="1"/>
  <c r="C133" i="4"/>
  <c r="G133" i="4" s="1"/>
  <c r="D134" i="4" s="1"/>
  <c r="F131" i="3"/>
  <c r="F132" i="4"/>
  <c r="E132" i="3"/>
  <c r="G132" i="3" s="1"/>
  <c r="C133" i="3" s="1"/>
  <c r="D132" i="3"/>
  <c r="D139" i="2"/>
  <c r="I139" i="2" s="1"/>
  <c r="G139" i="2"/>
  <c r="J140" i="2"/>
  <c r="F206" i="2" l="1"/>
  <c r="D206" i="2"/>
  <c r="F132" i="3"/>
  <c r="C134" i="4"/>
  <c r="G134" i="4" s="1"/>
  <c r="D135" i="4" s="1"/>
  <c r="F133" i="4"/>
  <c r="D133" i="3"/>
  <c r="E133" i="3"/>
  <c r="G133" i="3" s="1"/>
  <c r="C134" i="3" s="1"/>
  <c r="J141" i="2"/>
  <c r="G140" i="2"/>
  <c r="D140" i="2"/>
  <c r="I140" i="2" s="1"/>
  <c r="H139" i="2"/>
  <c r="E139" i="2" s="1"/>
  <c r="J206" i="2" l="1"/>
  <c r="C207" i="2"/>
  <c r="C135" i="4"/>
  <c r="G135" i="4" s="1"/>
  <c r="D136" i="4" s="1"/>
  <c r="F135" i="4"/>
  <c r="F134" i="4"/>
  <c r="D134" i="3"/>
  <c r="E134" i="3"/>
  <c r="G134" i="3" s="1"/>
  <c r="C135" i="3" s="1"/>
  <c r="F133" i="3"/>
  <c r="H140" i="2"/>
  <c r="E140" i="2" s="1"/>
  <c r="J142" i="2"/>
  <c r="D141" i="2"/>
  <c r="I141" i="2" s="1"/>
  <c r="G141" i="2"/>
  <c r="F207" i="2" l="1"/>
  <c r="D207" i="2"/>
  <c r="C136" i="4"/>
  <c r="G136" i="4" s="1"/>
  <c r="D137" i="4" s="1"/>
  <c r="D135" i="3"/>
  <c r="E135" i="3"/>
  <c r="G135" i="3" s="1"/>
  <c r="C136" i="3" s="1"/>
  <c r="F134" i="3"/>
  <c r="H141" i="2"/>
  <c r="E141" i="2" s="1"/>
  <c r="G142" i="2"/>
  <c r="D142" i="2"/>
  <c r="I142" i="2" s="1"/>
  <c r="C208" i="2" l="1"/>
  <c r="J207" i="2"/>
  <c r="D136" i="3"/>
  <c r="E136" i="3"/>
  <c r="G136" i="3" s="1"/>
  <c r="C137" i="3" s="1"/>
  <c r="C137" i="4"/>
  <c r="G137" i="4" s="1"/>
  <c r="D138" i="4" s="1"/>
  <c r="F136" i="4"/>
  <c r="F135" i="3"/>
  <c r="H142" i="2"/>
  <c r="E142" i="2" s="1"/>
  <c r="J143" i="2"/>
  <c r="M11" i="2" s="1"/>
  <c r="D143" i="2"/>
  <c r="I143" i="2" s="1"/>
  <c r="G143" i="2"/>
  <c r="F208" i="2" l="1"/>
  <c r="D208" i="2"/>
  <c r="D137" i="3"/>
  <c r="E137" i="3"/>
  <c r="G137" i="3" s="1"/>
  <c r="C138" i="3" s="1"/>
  <c r="E138" i="3" s="1"/>
  <c r="M7" i="2"/>
  <c r="C138" i="4"/>
  <c r="G138" i="4" s="1"/>
  <c r="D139" i="4" s="1"/>
  <c r="F137" i="4"/>
  <c r="F136" i="3"/>
  <c r="G384" i="2"/>
  <c r="G22" i="2" s="1"/>
  <c r="H143" i="2"/>
  <c r="E143" i="2" s="1"/>
  <c r="M17" i="2" s="1"/>
  <c r="J208" i="2" l="1"/>
  <c r="C209" i="2"/>
  <c r="C139" i="4"/>
  <c r="G139" i="4" s="1"/>
  <c r="D140" i="4" s="1"/>
  <c r="F137" i="3"/>
  <c r="F139" i="4"/>
  <c r="F138" i="4"/>
  <c r="D138" i="3"/>
  <c r="G138" i="3"/>
  <c r="C139" i="3" s="1"/>
  <c r="E139" i="3" s="1"/>
  <c r="H144" i="2"/>
  <c r="I145" i="2"/>
  <c r="F209" i="2" l="1"/>
  <c r="D209" i="2"/>
  <c r="E144" i="2"/>
  <c r="M9" i="2"/>
  <c r="C140" i="4"/>
  <c r="G140" i="4" s="1"/>
  <c r="D141" i="4" s="1"/>
  <c r="G139" i="3"/>
  <c r="C140" i="3" s="1"/>
  <c r="E140" i="3" s="1"/>
  <c r="D139" i="3"/>
  <c r="F138" i="3"/>
  <c r="H145" i="2"/>
  <c r="E145" i="2" s="1"/>
  <c r="I146" i="2"/>
  <c r="J209" i="2" l="1"/>
  <c r="C210" i="2"/>
  <c r="C141" i="4"/>
  <c r="G141" i="4" s="1"/>
  <c r="D142" i="4" s="1"/>
  <c r="F140" i="4"/>
  <c r="F139" i="3"/>
  <c r="F141" i="4"/>
  <c r="G140" i="3"/>
  <c r="C141" i="3" s="1"/>
  <c r="E141" i="3" s="1"/>
  <c r="D140" i="3"/>
  <c r="H146" i="2"/>
  <c r="E146" i="2" s="1"/>
  <c r="I147" i="2"/>
  <c r="F210" i="2" l="1"/>
  <c r="D210" i="2"/>
  <c r="F140" i="3"/>
  <c r="C142" i="4"/>
  <c r="G142" i="4" s="1"/>
  <c r="D143" i="4" s="1"/>
  <c r="F142" i="4"/>
  <c r="D141" i="3"/>
  <c r="G141" i="3"/>
  <c r="C142" i="3" s="1"/>
  <c r="E142" i="3" s="1"/>
  <c r="H147" i="2"/>
  <c r="E147" i="2" s="1"/>
  <c r="I148" i="2"/>
  <c r="C211" i="2" l="1"/>
  <c r="J210" i="2"/>
  <c r="C143" i="4"/>
  <c r="G143" i="4" s="1"/>
  <c r="D144" i="4" s="1"/>
  <c r="D142" i="3"/>
  <c r="G142" i="3"/>
  <c r="C143" i="3" s="1"/>
  <c r="E143" i="3" s="1"/>
  <c r="F141" i="3"/>
  <c r="H148" i="2"/>
  <c r="E148" i="2" s="1"/>
  <c r="I149" i="2"/>
  <c r="F211" i="2" l="1"/>
  <c r="D211" i="2"/>
  <c r="C144" i="4"/>
  <c r="G144" i="4" s="1"/>
  <c r="D145" i="4" s="1"/>
  <c r="F143" i="4"/>
  <c r="D143" i="3"/>
  <c r="G143" i="3"/>
  <c r="C144" i="3" s="1"/>
  <c r="E144" i="3" s="1"/>
  <c r="F142" i="3"/>
  <c r="H149" i="2"/>
  <c r="E149" i="2" s="1"/>
  <c r="I150" i="2"/>
  <c r="C212" i="2" l="1"/>
  <c r="J211" i="2"/>
  <c r="C145" i="4"/>
  <c r="G145" i="4" s="1"/>
  <c r="D146" i="4" s="1"/>
  <c r="F145" i="4"/>
  <c r="F144" i="4"/>
  <c r="D144" i="3"/>
  <c r="G144" i="3"/>
  <c r="C145" i="3" s="1"/>
  <c r="E145" i="3" s="1"/>
  <c r="F143" i="3"/>
  <c r="H150" i="2"/>
  <c r="E150" i="2" s="1"/>
  <c r="I151" i="2"/>
  <c r="F212" i="2" l="1"/>
  <c r="D212" i="2"/>
  <c r="C146" i="4"/>
  <c r="G146" i="4" s="1"/>
  <c r="D147" i="4" s="1"/>
  <c r="D145" i="3"/>
  <c r="G145" i="3"/>
  <c r="C146" i="3" s="1"/>
  <c r="E146" i="3" s="1"/>
  <c r="F144" i="3"/>
  <c r="H151" i="2"/>
  <c r="E151" i="2" s="1"/>
  <c r="I152" i="2"/>
  <c r="J212" i="2" l="1"/>
  <c r="C213" i="2"/>
  <c r="C147" i="4"/>
  <c r="G147" i="4" s="1"/>
  <c r="D148" i="4" s="1"/>
  <c r="F146" i="4"/>
  <c r="D146" i="3"/>
  <c r="G146" i="3"/>
  <c r="C147" i="3" s="1"/>
  <c r="E147" i="3" s="1"/>
  <c r="F145" i="3"/>
  <c r="H152" i="2"/>
  <c r="E152" i="2" s="1"/>
  <c r="I153" i="2"/>
  <c r="F213" i="2" l="1"/>
  <c r="D213" i="2"/>
  <c r="C148" i="4"/>
  <c r="G148" i="4" s="1"/>
  <c r="D149" i="4" s="1"/>
  <c r="F147" i="4"/>
  <c r="G147" i="3"/>
  <c r="C148" i="3" s="1"/>
  <c r="E148" i="3" s="1"/>
  <c r="D147" i="3"/>
  <c r="F146" i="3"/>
  <c r="H153" i="2"/>
  <c r="E153" i="2" s="1"/>
  <c r="I154" i="2"/>
  <c r="C214" i="2" l="1"/>
  <c r="J213" i="2"/>
  <c r="F147" i="3"/>
  <c r="C149" i="4"/>
  <c r="G149" i="4" s="1"/>
  <c r="D150" i="4" s="1"/>
  <c r="F148" i="4"/>
  <c r="G148" i="3"/>
  <c r="C149" i="3" s="1"/>
  <c r="E149" i="3" s="1"/>
  <c r="D148" i="3"/>
  <c r="H154" i="2"/>
  <c r="E154" i="2" s="1"/>
  <c r="I155" i="2"/>
  <c r="F214" i="2" l="1"/>
  <c r="D214" i="2"/>
  <c r="C150" i="4"/>
  <c r="G150" i="4" s="1"/>
  <c r="D151" i="4" s="1"/>
  <c r="F149" i="4"/>
  <c r="F148" i="3"/>
  <c r="D149" i="3"/>
  <c r="G149" i="3"/>
  <c r="C150" i="3" s="1"/>
  <c r="E150" i="3" s="1"/>
  <c r="H155" i="2"/>
  <c r="E155" i="2" s="1"/>
  <c r="I156" i="2"/>
  <c r="J214" i="2" l="1"/>
  <c r="C215" i="2"/>
  <c r="C151" i="4"/>
  <c r="G151" i="4" s="1"/>
  <c r="D152" i="4" s="1"/>
  <c r="F150" i="4"/>
  <c r="D150" i="3"/>
  <c r="G150" i="3"/>
  <c r="C151" i="3" s="1"/>
  <c r="E151" i="3" s="1"/>
  <c r="F149" i="3"/>
  <c r="H156" i="2"/>
  <c r="E156" i="2" s="1"/>
  <c r="I157" i="2"/>
  <c r="F215" i="2" l="1"/>
  <c r="D215" i="2"/>
  <c r="C152" i="4"/>
  <c r="G152" i="4" s="1"/>
  <c r="D153" i="4" s="1"/>
  <c r="F151" i="4"/>
  <c r="D151" i="3"/>
  <c r="G151" i="3"/>
  <c r="C152" i="3" s="1"/>
  <c r="E152" i="3" s="1"/>
  <c r="F150" i="3"/>
  <c r="H157" i="2"/>
  <c r="E157" i="2" s="1"/>
  <c r="I158" i="2"/>
  <c r="C216" i="2" l="1"/>
  <c r="J215" i="2"/>
  <c r="C153" i="4"/>
  <c r="G153" i="4" s="1"/>
  <c r="D154" i="4" s="1"/>
  <c r="F152" i="4"/>
  <c r="D152" i="3"/>
  <c r="G152" i="3"/>
  <c r="C153" i="3" s="1"/>
  <c r="E153" i="3" s="1"/>
  <c r="F151" i="3"/>
  <c r="H158" i="2"/>
  <c r="E158" i="2" s="1"/>
  <c r="I159" i="2"/>
  <c r="F216" i="2" l="1"/>
  <c r="D216" i="2"/>
  <c r="C154" i="4"/>
  <c r="G154" i="4" s="1"/>
  <c r="D155" i="4" s="1"/>
  <c r="F153" i="4"/>
  <c r="D153" i="3"/>
  <c r="G153" i="3"/>
  <c r="C154" i="3" s="1"/>
  <c r="E154" i="3" s="1"/>
  <c r="F152" i="3"/>
  <c r="H159" i="2"/>
  <c r="E159" i="2" s="1"/>
  <c r="I160" i="2"/>
  <c r="C217" i="2" l="1"/>
  <c r="J216" i="2"/>
  <c r="C155" i="4"/>
  <c r="G155" i="4" s="1"/>
  <c r="D156" i="4" s="1"/>
  <c r="F155" i="4"/>
  <c r="F154" i="4"/>
  <c r="G154" i="3"/>
  <c r="C155" i="3" s="1"/>
  <c r="E155" i="3" s="1"/>
  <c r="D154" i="3"/>
  <c r="F153" i="3"/>
  <c r="H160" i="2"/>
  <c r="E160" i="2" s="1"/>
  <c r="I161" i="2"/>
  <c r="F217" i="2" l="1"/>
  <c r="D217" i="2"/>
  <c r="C156" i="4"/>
  <c r="G156" i="4" s="1"/>
  <c r="D157" i="4" s="1"/>
  <c r="F154" i="3"/>
  <c r="D155" i="3"/>
  <c r="G155" i="3"/>
  <c r="C156" i="3" s="1"/>
  <c r="E156" i="3" s="1"/>
  <c r="H161" i="2"/>
  <c r="E161" i="2" s="1"/>
  <c r="I162" i="2"/>
  <c r="J217" i="2" l="1"/>
  <c r="C218" i="2"/>
  <c r="C157" i="4"/>
  <c r="G157" i="4" s="1"/>
  <c r="D158" i="4" s="1"/>
  <c r="F156" i="4"/>
  <c r="D156" i="3"/>
  <c r="G156" i="3"/>
  <c r="C157" i="3" s="1"/>
  <c r="E157" i="3" s="1"/>
  <c r="F155" i="3"/>
  <c r="H162" i="2"/>
  <c r="E162" i="2" s="1"/>
  <c r="I163" i="2"/>
  <c r="F218" i="2" l="1"/>
  <c r="D218" i="2"/>
  <c r="C158" i="4"/>
  <c r="G158" i="4" s="1"/>
  <c r="D159" i="4" s="1"/>
  <c r="F158" i="4"/>
  <c r="F157" i="4"/>
  <c r="G157" i="3"/>
  <c r="C158" i="3" s="1"/>
  <c r="E158" i="3" s="1"/>
  <c r="D157" i="3"/>
  <c r="F156" i="3"/>
  <c r="H163" i="2"/>
  <c r="E163" i="2" s="1"/>
  <c r="I164" i="2"/>
  <c r="C219" i="2" l="1"/>
  <c r="J218" i="2"/>
  <c r="F157" i="3"/>
  <c r="C159" i="4"/>
  <c r="G159" i="4" s="1"/>
  <c r="D160" i="4" s="1"/>
  <c r="D158" i="3"/>
  <c r="G158" i="3"/>
  <c r="C159" i="3" s="1"/>
  <c r="E159" i="3" s="1"/>
  <c r="H164" i="2"/>
  <c r="E164" i="2" s="1"/>
  <c r="I165" i="2"/>
  <c r="F219" i="2" l="1"/>
  <c r="D219" i="2"/>
  <c r="C160" i="4"/>
  <c r="G160" i="4" s="1"/>
  <c r="D161" i="4" s="1"/>
  <c r="F159" i="4"/>
  <c r="D159" i="3"/>
  <c r="G159" i="3"/>
  <c r="C160" i="3" s="1"/>
  <c r="E160" i="3" s="1"/>
  <c r="F158" i="3"/>
  <c r="H165" i="2"/>
  <c r="E165" i="2" s="1"/>
  <c r="I166" i="2"/>
  <c r="J219" i="2" l="1"/>
  <c r="C220" i="2"/>
  <c r="C161" i="4"/>
  <c r="G161" i="4" s="1"/>
  <c r="D162" i="4" s="1"/>
  <c r="F160" i="4"/>
  <c r="D160" i="3"/>
  <c r="G160" i="3"/>
  <c r="C161" i="3" s="1"/>
  <c r="E161" i="3" s="1"/>
  <c r="F159" i="3"/>
  <c r="H166" i="2"/>
  <c r="E166" i="2" s="1"/>
  <c r="I167" i="2"/>
  <c r="F220" i="2" l="1"/>
  <c r="D220" i="2"/>
  <c r="C162" i="4"/>
  <c r="G162" i="4" s="1"/>
  <c r="D163" i="4" s="1"/>
  <c r="F161" i="4"/>
  <c r="D161" i="3"/>
  <c r="G161" i="3"/>
  <c r="C162" i="3" s="1"/>
  <c r="E162" i="3" s="1"/>
  <c r="F160" i="3"/>
  <c r="H167" i="2"/>
  <c r="E167" i="2" s="1"/>
  <c r="I168" i="2"/>
  <c r="C221" i="2" l="1"/>
  <c r="J220" i="2"/>
  <c r="C163" i="4"/>
  <c r="G163" i="4" s="1"/>
  <c r="D164" i="4" s="1"/>
  <c r="F162" i="4"/>
  <c r="G162" i="3"/>
  <c r="C163" i="3" s="1"/>
  <c r="E163" i="3" s="1"/>
  <c r="D162" i="3"/>
  <c r="F161" i="3"/>
  <c r="H168" i="2"/>
  <c r="E168" i="2" s="1"/>
  <c r="I169" i="2"/>
  <c r="F221" i="2" l="1"/>
  <c r="D221" i="2"/>
  <c r="F162" i="3"/>
  <c r="C164" i="4"/>
  <c r="G164" i="4" s="1"/>
  <c r="D165" i="4" s="1"/>
  <c r="F164" i="4"/>
  <c r="F163" i="4"/>
  <c r="D163" i="3"/>
  <c r="G163" i="3"/>
  <c r="C164" i="3" s="1"/>
  <c r="E164" i="3" s="1"/>
  <c r="H169" i="2"/>
  <c r="E169" i="2" s="1"/>
  <c r="I170" i="2"/>
  <c r="J221" i="2" l="1"/>
  <c r="C222" i="2"/>
  <c r="C165" i="4"/>
  <c r="G165" i="4" s="1"/>
  <c r="D166" i="4" s="1"/>
  <c r="D164" i="3"/>
  <c r="G164" i="3"/>
  <c r="C165" i="3" s="1"/>
  <c r="E165" i="3" s="1"/>
  <c r="F163" i="3"/>
  <c r="H170" i="2"/>
  <c r="E170" i="2" s="1"/>
  <c r="I171" i="2"/>
  <c r="F222" i="2" l="1"/>
  <c r="D222" i="2"/>
  <c r="C166" i="4"/>
  <c r="G166" i="4" s="1"/>
  <c r="D167" i="4" s="1"/>
  <c r="F165" i="4"/>
  <c r="F166" i="4"/>
  <c r="D165" i="3"/>
  <c r="G165" i="3"/>
  <c r="C166" i="3" s="1"/>
  <c r="E166" i="3" s="1"/>
  <c r="F164" i="3"/>
  <c r="H171" i="2"/>
  <c r="E171" i="2" s="1"/>
  <c r="I172" i="2"/>
  <c r="C223" i="2" l="1"/>
  <c r="J222" i="2"/>
  <c r="C167" i="4"/>
  <c r="G167" i="4" s="1"/>
  <c r="D168" i="4" s="1"/>
  <c r="D166" i="3"/>
  <c r="G166" i="3"/>
  <c r="C167" i="3" s="1"/>
  <c r="E167" i="3" s="1"/>
  <c r="F165" i="3"/>
  <c r="H172" i="2"/>
  <c r="E172" i="2" s="1"/>
  <c r="I173" i="2"/>
  <c r="F223" i="2" l="1"/>
  <c r="D223" i="2"/>
  <c r="C168" i="4"/>
  <c r="G168" i="4" s="1"/>
  <c r="D169" i="4" s="1"/>
  <c r="F167" i="4"/>
  <c r="D167" i="3"/>
  <c r="G167" i="3"/>
  <c r="C168" i="3" s="1"/>
  <c r="E168" i="3" s="1"/>
  <c r="F166" i="3"/>
  <c r="H173" i="2"/>
  <c r="E173" i="2" s="1"/>
  <c r="I174" i="2"/>
  <c r="C224" i="2" l="1"/>
  <c r="J223" i="2"/>
  <c r="C169" i="4"/>
  <c r="G169" i="4" s="1"/>
  <c r="D170" i="4" s="1"/>
  <c r="F169" i="4"/>
  <c r="F168" i="4"/>
  <c r="G168" i="3"/>
  <c r="C169" i="3" s="1"/>
  <c r="E169" i="3" s="1"/>
  <c r="D168" i="3"/>
  <c r="F167" i="3"/>
  <c r="H174" i="2"/>
  <c r="E174" i="2" s="1"/>
  <c r="I175" i="2"/>
  <c r="F224" i="2" l="1"/>
  <c r="D224" i="2"/>
  <c r="C170" i="4"/>
  <c r="G170" i="4" s="1"/>
  <c r="D171" i="4" s="1"/>
  <c r="F168" i="3"/>
  <c r="D169" i="3"/>
  <c r="G169" i="3"/>
  <c r="C170" i="3" s="1"/>
  <c r="E170" i="3" s="1"/>
  <c r="H175" i="2"/>
  <c r="E175" i="2" s="1"/>
  <c r="I176" i="2"/>
  <c r="C225" i="2" l="1"/>
  <c r="J224" i="2"/>
  <c r="C171" i="4"/>
  <c r="G171" i="4" s="1"/>
  <c r="D172" i="4" s="1"/>
  <c r="F170" i="4"/>
  <c r="G170" i="3"/>
  <c r="C171" i="3" s="1"/>
  <c r="E171" i="3" s="1"/>
  <c r="D170" i="3"/>
  <c r="F169" i="3"/>
  <c r="H176" i="2"/>
  <c r="E176" i="2" s="1"/>
  <c r="I177" i="2"/>
  <c r="F225" i="2" l="1"/>
  <c r="D225" i="2"/>
  <c r="C172" i="4"/>
  <c r="G172" i="4" s="1"/>
  <c r="D173" i="4" s="1"/>
  <c r="F171" i="4"/>
  <c r="F170" i="3"/>
  <c r="D171" i="3"/>
  <c r="G171" i="3"/>
  <c r="C172" i="3" s="1"/>
  <c r="E172" i="3" s="1"/>
  <c r="H177" i="2"/>
  <c r="E177" i="2" s="1"/>
  <c r="I178" i="2"/>
  <c r="J225" i="2" l="1"/>
  <c r="C226" i="2"/>
  <c r="C173" i="4"/>
  <c r="G173" i="4" s="1"/>
  <c r="D174" i="4" s="1"/>
  <c r="F172" i="4"/>
  <c r="D172" i="3"/>
  <c r="G172" i="3"/>
  <c r="C173" i="3" s="1"/>
  <c r="E173" i="3" s="1"/>
  <c r="F171" i="3"/>
  <c r="H178" i="2"/>
  <c r="E178" i="2" s="1"/>
  <c r="I179" i="2"/>
  <c r="F226" i="2" l="1"/>
  <c r="D226" i="2"/>
  <c r="C174" i="4"/>
  <c r="G174" i="4" s="1"/>
  <c r="D175" i="4" s="1"/>
  <c r="F174" i="4"/>
  <c r="F173" i="4"/>
  <c r="G173" i="3"/>
  <c r="C174" i="3" s="1"/>
  <c r="E174" i="3" s="1"/>
  <c r="D173" i="3"/>
  <c r="F172" i="3"/>
  <c r="H179" i="2"/>
  <c r="E179" i="2" s="1"/>
  <c r="I180" i="2"/>
  <c r="C227" i="2" l="1"/>
  <c r="J226" i="2"/>
  <c r="F173" i="3"/>
  <c r="C175" i="4"/>
  <c r="G175" i="4" s="1"/>
  <c r="D176" i="4" s="1"/>
  <c r="D174" i="3"/>
  <c r="G174" i="3"/>
  <c r="C175" i="3" s="1"/>
  <c r="E175" i="3" s="1"/>
  <c r="H180" i="2"/>
  <c r="E180" i="2" s="1"/>
  <c r="I181" i="2"/>
  <c r="F227" i="2" l="1"/>
  <c r="D227" i="2"/>
  <c r="C176" i="4"/>
  <c r="G176" i="4" s="1"/>
  <c r="D177" i="4" s="1"/>
  <c r="F175" i="4"/>
  <c r="D175" i="3"/>
  <c r="G175" i="3"/>
  <c r="C176" i="3" s="1"/>
  <c r="E176" i="3" s="1"/>
  <c r="F174" i="3"/>
  <c r="H181" i="2"/>
  <c r="E181" i="2" s="1"/>
  <c r="I182" i="2"/>
  <c r="J227" i="2" l="1"/>
  <c r="C228" i="2"/>
  <c r="C177" i="4"/>
  <c r="G177" i="4" s="1"/>
  <c r="D178" i="4" s="1"/>
  <c r="F177" i="4"/>
  <c r="F176" i="4"/>
  <c r="D176" i="3"/>
  <c r="G176" i="3"/>
  <c r="C177" i="3" s="1"/>
  <c r="E177" i="3" s="1"/>
  <c r="F175" i="3"/>
  <c r="H182" i="2"/>
  <c r="E182" i="2" s="1"/>
  <c r="I183" i="2"/>
  <c r="F228" i="2" l="1"/>
  <c r="D228" i="2"/>
  <c r="C178" i="4"/>
  <c r="G178" i="4" s="1"/>
  <c r="D179" i="4" s="1"/>
  <c r="D177" i="3"/>
  <c r="G177" i="3"/>
  <c r="C178" i="3" s="1"/>
  <c r="E178" i="3" s="1"/>
  <c r="F176" i="3"/>
  <c r="H183" i="2"/>
  <c r="E183" i="2" s="1"/>
  <c r="I184" i="2"/>
  <c r="C229" i="2" l="1"/>
  <c r="J228" i="2"/>
  <c r="C179" i="4"/>
  <c r="G179" i="4" s="1"/>
  <c r="D180" i="4" s="1"/>
  <c r="F178" i="4"/>
  <c r="F179" i="4"/>
  <c r="G178" i="3"/>
  <c r="C179" i="3" s="1"/>
  <c r="E179" i="3" s="1"/>
  <c r="D178" i="3"/>
  <c r="F177" i="3"/>
  <c r="H184" i="2"/>
  <c r="E184" i="2" s="1"/>
  <c r="I185" i="2"/>
  <c r="F229" i="2" l="1"/>
  <c r="D229" i="2"/>
  <c r="F178" i="3"/>
  <c r="C180" i="4"/>
  <c r="G180" i="4" s="1"/>
  <c r="D181" i="4" s="1"/>
  <c r="F180" i="4"/>
  <c r="G179" i="3"/>
  <c r="C180" i="3" s="1"/>
  <c r="E180" i="3" s="1"/>
  <c r="D179" i="3"/>
  <c r="H185" i="2"/>
  <c r="E185" i="2" s="1"/>
  <c r="I186" i="2"/>
  <c r="C230" i="2" l="1"/>
  <c r="J229" i="2"/>
  <c r="C181" i="4"/>
  <c r="G181" i="4" s="1"/>
  <c r="D182" i="4" s="1"/>
  <c r="F181" i="4"/>
  <c r="F179" i="3"/>
  <c r="D180" i="3"/>
  <c r="G180" i="3"/>
  <c r="C181" i="3" s="1"/>
  <c r="E181" i="3" s="1"/>
  <c r="H186" i="2"/>
  <c r="E186" i="2" s="1"/>
  <c r="I187" i="2"/>
  <c r="F230" i="2" l="1"/>
  <c r="D230" i="2"/>
  <c r="C182" i="4"/>
  <c r="G182" i="4" s="1"/>
  <c r="D183" i="4" s="1"/>
  <c r="D181" i="3"/>
  <c r="G181" i="3"/>
  <c r="C182" i="3" s="1"/>
  <c r="E182" i="3" s="1"/>
  <c r="F180" i="3"/>
  <c r="H187" i="2"/>
  <c r="E187" i="2" s="1"/>
  <c r="I188" i="2"/>
  <c r="J230" i="2" l="1"/>
  <c r="C231" i="2"/>
  <c r="C183" i="4"/>
  <c r="G183" i="4" s="1"/>
  <c r="D184" i="4" s="1"/>
  <c r="F183" i="4"/>
  <c r="F182" i="4"/>
  <c r="G182" i="3"/>
  <c r="C183" i="3" s="1"/>
  <c r="E183" i="3" s="1"/>
  <c r="D182" i="3"/>
  <c r="F181" i="3"/>
  <c r="H188" i="2"/>
  <c r="E188" i="2" s="1"/>
  <c r="I189" i="2"/>
  <c r="F231" i="2" l="1"/>
  <c r="D231" i="2"/>
  <c r="C184" i="4"/>
  <c r="G184" i="4" s="1"/>
  <c r="D185" i="4" s="1"/>
  <c r="F182" i="3"/>
  <c r="D183" i="3"/>
  <c r="G183" i="3"/>
  <c r="C184" i="3" s="1"/>
  <c r="E184" i="3" s="1"/>
  <c r="H189" i="2"/>
  <c r="E189" i="2" s="1"/>
  <c r="I190" i="2"/>
  <c r="J231" i="2" l="1"/>
  <c r="C232" i="2"/>
  <c r="C185" i="4"/>
  <c r="G185" i="4" s="1"/>
  <c r="D186" i="4" s="1"/>
  <c r="F184" i="4"/>
  <c r="G184" i="3"/>
  <c r="C185" i="3" s="1"/>
  <c r="E185" i="3" s="1"/>
  <c r="D184" i="3"/>
  <c r="F183" i="3"/>
  <c r="H190" i="2"/>
  <c r="E190" i="2" s="1"/>
  <c r="I191" i="2"/>
  <c r="F232" i="2" l="1"/>
  <c r="D232" i="2"/>
  <c r="C186" i="4"/>
  <c r="G186" i="4" s="1"/>
  <c r="D187" i="4" s="1"/>
  <c r="F185" i="4"/>
  <c r="F184" i="3"/>
  <c r="D185" i="3"/>
  <c r="G185" i="3"/>
  <c r="C186" i="3" s="1"/>
  <c r="E186" i="3" s="1"/>
  <c r="H191" i="2"/>
  <c r="E191" i="2" s="1"/>
  <c r="I192" i="2"/>
  <c r="J232" i="2" l="1"/>
  <c r="C233" i="2"/>
  <c r="C187" i="4"/>
  <c r="G187" i="4" s="1"/>
  <c r="D188" i="4" s="1"/>
  <c r="F186" i="4"/>
  <c r="G186" i="3"/>
  <c r="C187" i="3" s="1"/>
  <c r="E187" i="3" s="1"/>
  <c r="D186" i="3"/>
  <c r="F185" i="3"/>
  <c r="H192" i="2"/>
  <c r="E192" i="2" s="1"/>
  <c r="I193" i="2"/>
  <c r="F233" i="2" l="1"/>
  <c r="D233" i="2"/>
  <c r="C188" i="4"/>
  <c r="G188" i="4" s="1"/>
  <c r="D189" i="4" s="1"/>
  <c r="F187" i="4"/>
  <c r="F186" i="3"/>
  <c r="D187" i="3"/>
  <c r="G187" i="3"/>
  <c r="C188" i="3" s="1"/>
  <c r="E188" i="3" s="1"/>
  <c r="H193" i="2"/>
  <c r="E193" i="2" s="1"/>
  <c r="I194" i="2"/>
  <c r="J233" i="2" l="1"/>
  <c r="C234" i="2"/>
  <c r="C189" i="4"/>
  <c r="G189" i="4" s="1"/>
  <c r="D190" i="4" s="1"/>
  <c r="F188" i="4"/>
  <c r="G188" i="3"/>
  <c r="C189" i="3" s="1"/>
  <c r="E189" i="3" s="1"/>
  <c r="D188" i="3"/>
  <c r="F187" i="3"/>
  <c r="H194" i="2"/>
  <c r="E194" i="2" s="1"/>
  <c r="I195" i="2"/>
  <c r="F234" i="2" l="1"/>
  <c r="D234" i="2"/>
  <c r="C190" i="4"/>
  <c r="G190" i="4" s="1"/>
  <c r="D191" i="4" s="1"/>
  <c r="F189" i="4"/>
  <c r="F188" i="3"/>
  <c r="F190" i="4"/>
  <c r="D189" i="3"/>
  <c r="G189" i="3"/>
  <c r="C190" i="3" s="1"/>
  <c r="E190" i="3" s="1"/>
  <c r="H195" i="2"/>
  <c r="E195" i="2" s="1"/>
  <c r="I196" i="2"/>
  <c r="C235" i="2" l="1"/>
  <c r="J234" i="2"/>
  <c r="C191" i="4"/>
  <c r="G191" i="4" s="1"/>
  <c r="D192" i="4" s="1"/>
  <c r="D190" i="3"/>
  <c r="G190" i="3"/>
  <c r="C191" i="3" s="1"/>
  <c r="E191" i="3" s="1"/>
  <c r="F189" i="3"/>
  <c r="H196" i="2"/>
  <c r="E196" i="2" s="1"/>
  <c r="I197" i="2"/>
  <c r="F235" i="2" l="1"/>
  <c r="D235" i="2"/>
  <c r="C192" i="4"/>
  <c r="G192" i="4" s="1"/>
  <c r="D193" i="4" s="1"/>
  <c r="F191" i="4"/>
  <c r="D191" i="3"/>
  <c r="G191" i="3"/>
  <c r="C192" i="3" s="1"/>
  <c r="E192" i="3" s="1"/>
  <c r="F190" i="3"/>
  <c r="H197" i="2"/>
  <c r="E197" i="2" s="1"/>
  <c r="I198" i="2"/>
  <c r="J235" i="2" l="1"/>
  <c r="C236" i="2"/>
  <c r="C193" i="4"/>
  <c r="G193" i="4" s="1"/>
  <c r="D194" i="4" s="1"/>
  <c r="F192" i="4"/>
  <c r="D192" i="3"/>
  <c r="G192" i="3"/>
  <c r="C193" i="3" s="1"/>
  <c r="E193" i="3" s="1"/>
  <c r="F191" i="3"/>
  <c r="H198" i="2"/>
  <c r="E198" i="2" s="1"/>
  <c r="I199" i="2"/>
  <c r="F236" i="2" l="1"/>
  <c r="D236" i="2"/>
  <c r="C194" i="4"/>
  <c r="G194" i="4" s="1"/>
  <c r="D195" i="4" s="1"/>
  <c r="F193" i="4"/>
  <c r="D193" i="3"/>
  <c r="G193" i="3"/>
  <c r="C194" i="3" s="1"/>
  <c r="E194" i="3" s="1"/>
  <c r="F192" i="3"/>
  <c r="H199" i="2"/>
  <c r="E199" i="2" s="1"/>
  <c r="I200" i="2"/>
  <c r="C237" i="2" l="1"/>
  <c r="J236" i="2"/>
  <c r="C195" i="4"/>
  <c r="G195" i="4" s="1"/>
  <c r="D196" i="4" s="1"/>
  <c r="F194" i="4"/>
  <c r="G194" i="3"/>
  <c r="C195" i="3" s="1"/>
  <c r="E195" i="3" s="1"/>
  <c r="D194" i="3"/>
  <c r="F193" i="3"/>
  <c r="H200" i="2"/>
  <c r="E200" i="2" s="1"/>
  <c r="I201" i="2"/>
  <c r="F237" i="2" l="1"/>
  <c r="D237" i="2"/>
  <c r="C196" i="4"/>
  <c r="G196" i="4" s="1"/>
  <c r="D197" i="4" s="1"/>
  <c r="F195" i="4"/>
  <c r="F194" i="3"/>
  <c r="D195" i="3"/>
  <c r="G195" i="3"/>
  <c r="C196" i="3" s="1"/>
  <c r="E196" i="3" s="1"/>
  <c r="H201" i="2"/>
  <c r="E201" i="2" s="1"/>
  <c r="I202" i="2"/>
  <c r="C238" i="2" l="1"/>
  <c r="J237" i="2"/>
  <c r="C197" i="4"/>
  <c r="G197" i="4" s="1"/>
  <c r="D198" i="4" s="1"/>
  <c r="F196" i="4"/>
  <c r="G196" i="3"/>
  <c r="C197" i="3" s="1"/>
  <c r="E197" i="3" s="1"/>
  <c r="D196" i="3"/>
  <c r="F195" i="3"/>
  <c r="H202" i="2"/>
  <c r="E202" i="2" s="1"/>
  <c r="I203" i="2"/>
  <c r="F238" i="2" l="1"/>
  <c r="D238" i="2"/>
  <c r="C198" i="4"/>
  <c r="G198" i="4" s="1"/>
  <c r="D199" i="4" s="1"/>
  <c r="F197" i="4"/>
  <c r="F196" i="3"/>
  <c r="D197" i="3"/>
  <c r="G197" i="3"/>
  <c r="C198" i="3" s="1"/>
  <c r="E198" i="3" s="1"/>
  <c r="H203" i="2"/>
  <c r="E203" i="2" s="1"/>
  <c r="I204" i="2"/>
  <c r="J238" i="2" l="1"/>
  <c r="C239" i="2"/>
  <c r="C199" i="4"/>
  <c r="G199" i="4" s="1"/>
  <c r="D200" i="4" s="1"/>
  <c r="F198" i="4"/>
  <c r="D198" i="3"/>
  <c r="G198" i="3"/>
  <c r="C199" i="3" s="1"/>
  <c r="E199" i="3" s="1"/>
  <c r="F197" i="3"/>
  <c r="H204" i="2"/>
  <c r="E204" i="2" s="1"/>
  <c r="I205" i="2"/>
  <c r="F239" i="2" l="1"/>
  <c r="D239" i="2"/>
  <c r="C200" i="4"/>
  <c r="G200" i="4" s="1"/>
  <c r="D201" i="4" s="1"/>
  <c r="F199" i="4"/>
  <c r="D199" i="3"/>
  <c r="G199" i="3"/>
  <c r="C200" i="3" s="1"/>
  <c r="E200" i="3" s="1"/>
  <c r="F198" i="3"/>
  <c r="H205" i="2"/>
  <c r="E205" i="2" s="1"/>
  <c r="I206" i="2"/>
  <c r="J239" i="2" l="1"/>
  <c r="C240" i="2"/>
  <c r="C201" i="4"/>
  <c r="G201" i="4" s="1"/>
  <c r="D202" i="4" s="1"/>
  <c r="F200" i="4"/>
  <c r="D200" i="3"/>
  <c r="G200" i="3"/>
  <c r="C201" i="3" s="1"/>
  <c r="E201" i="3" s="1"/>
  <c r="F199" i="3"/>
  <c r="H206" i="2"/>
  <c r="E206" i="2" s="1"/>
  <c r="I207" i="2"/>
  <c r="F240" i="2" l="1"/>
  <c r="D240" i="2"/>
  <c r="C202" i="4"/>
  <c r="G202" i="4" s="1"/>
  <c r="D203" i="4" s="1"/>
  <c r="F201" i="4"/>
  <c r="D201" i="3"/>
  <c r="G201" i="3"/>
  <c r="C202" i="3" s="1"/>
  <c r="E202" i="3" s="1"/>
  <c r="F200" i="3"/>
  <c r="H207" i="2"/>
  <c r="E207" i="2" s="1"/>
  <c r="I208" i="2"/>
  <c r="J240" i="2" l="1"/>
  <c r="C241" i="2"/>
  <c r="C203" i="4"/>
  <c r="G203" i="4" s="1"/>
  <c r="D204" i="4" s="1"/>
  <c r="F202" i="4"/>
  <c r="F203" i="4"/>
  <c r="G202" i="3"/>
  <c r="C203" i="3" s="1"/>
  <c r="E203" i="3" s="1"/>
  <c r="D202" i="3"/>
  <c r="F201" i="3"/>
  <c r="H208" i="2"/>
  <c r="E208" i="2" s="1"/>
  <c r="I209" i="2"/>
  <c r="F241" i="2" l="1"/>
  <c r="D241" i="2"/>
  <c r="C204" i="4"/>
  <c r="G204" i="4" s="1"/>
  <c r="D205" i="4" s="1"/>
  <c r="F204" i="4"/>
  <c r="F202" i="3"/>
  <c r="G203" i="3"/>
  <c r="C204" i="3" s="1"/>
  <c r="E204" i="3" s="1"/>
  <c r="D203" i="3"/>
  <c r="H209" i="2"/>
  <c r="E209" i="2" s="1"/>
  <c r="I210" i="2"/>
  <c r="J241" i="2" l="1"/>
  <c r="C242" i="2"/>
  <c r="C205" i="4"/>
  <c r="G205" i="4" s="1"/>
  <c r="D206" i="4" s="1"/>
  <c r="F203" i="3"/>
  <c r="G204" i="3"/>
  <c r="C205" i="3" s="1"/>
  <c r="E205" i="3" s="1"/>
  <c r="D204" i="3"/>
  <c r="H210" i="2"/>
  <c r="E210" i="2" s="1"/>
  <c r="I211" i="2"/>
  <c r="F242" i="2" l="1"/>
  <c r="D242" i="2"/>
  <c r="C206" i="4"/>
  <c r="G206" i="4" s="1"/>
  <c r="D207" i="4" s="1"/>
  <c r="F205" i="4"/>
  <c r="F204" i="3"/>
  <c r="D205" i="3"/>
  <c r="G205" i="3"/>
  <c r="C206" i="3" s="1"/>
  <c r="E206" i="3" s="1"/>
  <c r="H211" i="2"/>
  <c r="E211" i="2" s="1"/>
  <c r="I212" i="2"/>
  <c r="C243" i="2" l="1"/>
  <c r="J242" i="2"/>
  <c r="C207" i="4"/>
  <c r="G207" i="4" s="1"/>
  <c r="D208" i="4" s="1"/>
  <c r="F206" i="4"/>
  <c r="G206" i="3"/>
  <c r="C207" i="3" s="1"/>
  <c r="E207" i="3" s="1"/>
  <c r="D206" i="3"/>
  <c r="F205" i="3"/>
  <c r="H212" i="2"/>
  <c r="E212" i="2" s="1"/>
  <c r="I213" i="2"/>
  <c r="F243" i="2" l="1"/>
  <c r="D243" i="2"/>
  <c r="C208" i="4"/>
  <c r="G208" i="4" s="1"/>
  <c r="D209" i="4" s="1"/>
  <c r="F207" i="4"/>
  <c r="F206" i="3"/>
  <c r="G207" i="3"/>
  <c r="C208" i="3" s="1"/>
  <c r="E208" i="3" s="1"/>
  <c r="D207" i="3"/>
  <c r="H213" i="2"/>
  <c r="E213" i="2" s="1"/>
  <c r="I214" i="2"/>
  <c r="C244" i="2" l="1"/>
  <c r="J243" i="2"/>
  <c r="C209" i="4"/>
  <c r="G209" i="4" s="1"/>
  <c r="D210" i="4" s="1"/>
  <c r="F207" i="3"/>
  <c r="F208" i="4"/>
  <c r="D208" i="3"/>
  <c r="G208" i="3"/>
  <c r="C209" i="3" s="1"/>
  <c r="E209" i="3" s="1"/>
  <c r="H214" i="2"/>
  <c r="E214" i="2" s="1"/>
  <c r="I215" i="2"/>
  <c r="F244" i="2" l="1"/>
  <c r="D244" i="2"/>
  <c r="C210" i="4"/>
  <c r="G210" i="4" s="1"/>
  <c r="D211" i="4" s="1"/>
  <c r="F209" i="4"/>
  <c r="D209" i="3"/>
  <c r="G209" i="3"/>
  <c r="C210" i="3" s="1"/>
  <c r="E210" i="3" s="1"/>
  <c r="F208" i="3"/>
  <c r="H215" i="2"/>
  <c r="E215" i="2" s="1"/>
  <c r="I216" i="2"/>
  <c r="J244" i="2" l="1"/>
  <c r="C245" i="2"/>
  <c r="C211" i="4"/>
  <c r="G211" i="4" s="1"/>
  <c r="D212" i="4" s="1"/>
  <c r="F210" i="4"/>
  <c r="D210" i="3"/>
  <c r="G210" i="3"/>
  <c r="C211" i="3" s="1"/>
  <c r="E211" i="3" s="1"/>
  <c r="F209" i="3"/>
  <c r="H216" i="2"/>
  <c r="E216" i="2" s="1"/>
  <c r="I217" i="2"/>
  <c r="F245" i="2" l="1"/>
  <c r="D245" i="2"/>
  <c r="C212" i="4"/>
  <c r="G212" i="4" s="1"/>
  <c r="D213" i="4" s="1"/>
  <c r="F211" i="4"/>
  <c r="F212" i="4"/>
  <c r="F210" i="3"/>
  <c r="D211" i="3"/>
  <c r="G211" i="3"/>
  <c r="C212" i="3" s="1"/>
  <c r="E212" i="3" s="1"/>
  <c r="H217" i="2"/>
  <c r="E217" i="2" s="1"/>
  <c r="I218" i="2"/>
  <c r="J245" i="2" l="1"/>
  <c r="C246" i="2"/>
  <c r="C213" i="4"/>
  <c r="G213" i="4" s="1"/>
  <c r="D214" i="4" s="1"/>
  <c r="G212" i="3"/>
  <c r="C213" i="3" s="1"/>
  <c r="E213" i="3" s="1"/>
  <c r="D212" i="3"/>
  <c r="F211" i="3"/>
  <c r="H218" i="2"/>
  <c r="E218" i="2" s="1"/>
  <c r="I219" i="2"/>
  <c r="F246" i="2" l="1"/>
  <c r="D246" i="2"/>
  <c r="C214" i="4"/>
  <c r="G214" i="4" s="1"/>
  <c r="D215" i="4" s="1"/>
  <c r="F213" i="4"/>
  <c r="F212" i="3"/>
  <c r="D213" i="3"/>
  <c r="G213" i="3"/>
  <c r="C214" i="3" s="1"/>
  <c r="E214" i="3" s="1"/>
  <c r="H219" i="2"/>
  <c r="E219" i="2" s="1"/>
  <c r="I220" i="2"/>
  <c r="J246" i="2" l="1"/>
  <c r="C247" i="2"/>
  <c r="C215" i="4"/>
  <c r="G215" i="4" s="1"/>
  <c r="D216" i="4" s="1"/>
  <c r="F214" i="4"/>
  <c r="D214" i="3"/>
  <c r="G214" i="3"/>
  <c r="C215" i="3" s="1"/>
  <c r="E215" i="3" s="1"/>
  <c r="F213" i="3"/>
  <c r="H220" i="2"/>
  <c r="E220" i="2" s="1"/>
  <c r="I221" i="2"/>
  <c r="F247" i="2" l="1"/>
  <c r="D247" i="2"/>
  <c r="C216" i="4"/>
  <c r="G216" i="4" s="1"/>
  <c r="D217" i="4" s="1"/>
  <c r="F215" i="4"/>
  <c r="D215" i="3"/>
  <c r="G215" i="3"/>
  <c r="C216" i="3" s="1"/>
  <c r="E216" i="3" s="1"/>
  <c r="F214" i="3"/>
  <c r="H221" i="2"/>
  <c r="E221" i="2" s="1"/>
  <c r="I222" i="2"/>
  <c r="C248" i="2" l="1"/>
  <c r="J247" i="2"/>
  <c r="C217" i="4"/>
  <c r="G217" i="4" s="1"/>
  <c r="D218" i="4" s="1"/>
  <c r="F216" i="4"/>
  <c r="D216" i="3"/>
  <c r="G216" i="3"/>
  <c r="C217" i="3" s="1"/>
  <c r="E217" i="3" s="1"/>
  <c r="F215" i="3"/>
  <c r="H222" i="2"/>
  <c r="E222" i="2" s="1"/>
  <c r="I223" i="2"/>
  <c r="F248" i="2" l="1"/>
  <c r="D248" i="2"/>
  <c r="C218" i="4"/>
  <c r="G218" i="4" s="1"/>
  <c r="D219" i="4" s="1"/>
  <c r="F217" i="4"/>
  <c r="D217" i="3"/>
  <c r="G217" i="3"/>
  <c r="C218" i="3" s="1"/>
  <c r="E218" i="3" s="1"/>
  <c r="F216" i="3"/>
  <c r="H223" i="2"/>
  <c r="E223" i="2" s="1"/>
  <c r="I224" i="2"/>
  <c r="C249" i="2" l="1"/>
  <c r="J248" i="2"/>
  <c r="C219" i="4"/>
  <c r="G219" i="4" s="1"/>
  <c r="D220" i="4" s="1"/>
  <c r="F218" i="4"/>
  <c r="G218" i="3"/>
  <c r="C219" i="3" s="1"/>
  <c r="E219" i="3" s="1"/>
  <c r="D218" i="3"/>
  <c r="F217" i="3"/>
  <c r="H224" i="2"/>
  <c r="E224" i="2" s="1"/>
  <c r="I225" i="2"/>
  <c r="F249" i="2" l="1"/>
  <c r="D249" i="2"/>
  <c r="C220" i="4"/>
  <c r="G220" i="4" s="1"/>
  <c r="D221" i="4" s="1"/>
  <c r="F219" i="4"/>
  <c r="F218" i="3"/>
  <c r="G219" i="3"/>
  <c r="C220" i="3" s="1"/>
  <c r="E220" i="3" s="1"/>
  <c r="D219" i="3"/>
  <c r="H225" i="2"/>
  <c r="E225" i="2" s="1"/>
  <c r="I226" i="2"/>
  <c r="C250" i="2" l="1"/>
  <c r="J249" i="2"/>
  <c r="F219" i="3"/>
  <c r="C221" i="4"/>
  <c r="G221" i="4" s="1"/>
  <c r="D222" i="4" s="1"/>
  <c r="F221" i="4"/>
  <c r="F220" i="4"/>
  <c r="G220" i="3"/>
  <c r="C221" i="3" s="1"/>
  <c r="E221" i="3" s="1"/>
  <c r="D220" i="3"/>
  <c r="H226" i="2"/>
  <c r="E226" i="2" s="1"/>
  <c r="I227" i="2"/>
  <c r="F250" i="2" l="1"/>
  <c r="D250" i="2"/>
  <c r="C222" i="4"/>
  <c r="G222" i="4" s="1"/>
  <c r="D223" i="4" s="1"/>
  <c r="F220" i="3"/>
  <c r="F222" i="4"/>
  <c r="G221" i="3"/>
  <c r="C222" i="3" s="1"/>
  <c r="E222" i="3" s="1"/>
  <c r="D221" i="3"/>
  <c r="H227" i="2"/>
  <c r="E227" i="2" s="1"/>
  <c r="I228" i="2"/>
  <c r="J250" i="2" l="1"/>
  <c r="C251" i="2"/>
  <c r="C223" i="4"/>
  <c r="G223" i="4" s="1"/>
  <c r="D224" i="4" s="1"/>
  <c r="F221" i="3"/>
  <c r="G222" i="3"/>
  <c r="C223" i="3" s="1"/>
  <c r="E223" i="3" s="1"/>
  <c r="D222" i="3"/>
  <c r="F222" i="3" s="1"/>
  <c r="H228" i="2"/>
  <c r="E228" i="2" s="1"/>
  <c r="I229" i="2"/>
  <c r="F251" i="2" l="1"/>
  <c r="D251" i="2"/>
  <c r="C224" i="4"/>
  <c r="G224" i="4" s="1"/>
  <c r="D225" i="4" s="1"/>
  <c r="F224" i="4"/>
  <c r="F223" i="4"/>
  <c r="D223" i="3"/>
  <c r="G223" i="3"/>
  <c r="C224" i="3" s="1"/>
  <c r="E224" i="3" s="1"/>
  <c r="H229" i="2"/>
  <c r="E229" i="2" s="1"/>
  <c r="I230" i="2"/>
  <c r="J251" i="2" l="1"/>
  <c r="C252" i="2"/>
  <c r="C225" i="4"/>
  <c r="G225" i="4" s="1"/>
  <c r="D226" i="4" s="1"/>
  <c r="D224" i="3"/>
  <c r="G224" i="3"/>
  <c r="C225" i="3" s="1"/>
  <c r="E225" i="3" s="1"/>
  <c r="F223" i="3"/>
  <c r="H230" i="2"/>
  <c r="E230" i="2" s="1"/>
  <c r="I231" i="2"/>
  <c r="F252" i="2" l="1"/>
  <c r="D252" i="2"/>
  <c r="C226" i="4"/>
  <c r="G226" i="4" s="1"/>
  <c r="D227" i="4" s="1"/>
  <c r="F225" i="4"/>
  <c r="G225" i="3"/>
  <c r="C226" i="3" s="1"/>
  <c r="E226" i="3" s="1"/>
  <c r="D225" i="3"/>
  <c r="F224" i="3"/>
  <c r="H231" i="2"/>
  <c r="E231" i="2" s="1"/>
  <c r="I232" i="2"/>
  <c r="J252" i="2" l="1"/>
  <c r="C253" i="2"/>
  <c r="F225" i="3"/>
  <c r="C227" i="4"/>
  <c r="G227" i="4" s="1"/>
  <c r="D228" i="4" s="1"/>
  <c r="F226" i="4"/>
  <c r="G226" i="3"/>
  <c r="C227" i="3" s="1"/>
  <c r="E227" i="3" s="1"/>
  <c r="D226" i="3"/>
  <c r="H232" i="2"/>
  <c r="E232" i="2" s="1"/>
  <c r="I233" i="2"/>
  <c r="F253" i="2" l="1"/>
  <c r="D253" i="2"/>
  <c r="F226" i="3"/>
  <c r="C228" i="4"/>
  <c r="G228" i="4" s="1"/>
  <c r="D229" i="4" s="1"/>
  <c r="F227" i="4"/>
  <c r="D227" i="3"/>
  <c r="G227" i="3"/>
  <c r="C228" i="3" s="1"/>
  <c r="E228" i="3" s="1"/>
  <c r="H233" i="2"/>
  <c r="E233" i="2" s="1"/>
  <c r="I234" i="2"/>
  <c r="C254" i="2" l="1"/>
  <c r="J253" i="2"/>
  <c r="C229" i="4"/>
  <c r="G229" i="4" s="1"/>
  <c r="D230" i="4" s="1"/>
  <c r="F228" i="4"/>
  <c r="D228" i="3"/>
  <c r="G228" i="3"/>
  <c r="C229" i="3" s="1"/>
  <c r="E229" i="3" s="1"/>
  <c r="F227" i="3"/>
  <c r="H234" i="2"/>
  <c r="E234" i="2" s="1"/>
  <c r="I235" i="2"/>
  <c r="F254" i="2" l="1"/>
  <c r="D254" i="2"/>
  <c r="C230" i="4"/>
  <c r="G230" i="4" s="1"/>
  <c r="D231" i="4" s="1"/>
  <c r="F230" i="4"/>
  <c r="F229" i="4"/>
  <c r="D229" i="3"/>
  <c r="G229" i="3"/>
  <c r="C230" i="3" s="1"/>
  <c r="E230" i="3" s="1"/>
  <c r="F228" i="3"/>
  <c r="H235" i="2"/>
  <c r="E235" i="2" s="1"/>
  <c r="I236" i="2"/>
  <c r="C255" i="2" l="1"/>
  <c r="J254" i="2"/>
  <c r="C231" i="4"/>
  <c r="G231" i="4" s="1"/>
  <c r="D232" i="4" s="1"/>
  <c r="F231" i="4"/>
  <c r="D230" i="3"/>
  <c r="G230" i="3"/>
  <c r="C231" i="3" s="1"/>
  <c r="E231" i="3" s="1"/>
  <c r="F229" i="3"/>
  <c r="H236" i="2"/>
  <c r="E236" i="2" s="1"/>
  <c r="I237" i="2"/>
  <c r="F255" i="2" l="1"/>
  <c r="D255" i="2"/>
  <c r="C232" i="4"/>
  <c r="G232" i="4" s="1"/>
  <c r="D233" i="4" s="1"/>
  <c r="D231" i="3"/>
  <c r="G231" i="3"/>
  <c r="C232" i="3" s="1"/>
  <c r="E232" i="3" s="1"/>
  <c r="F230" i="3"/>
  <c r="H237" i="2"/>
  <c r="E237" i="2" s="1"/>
  <c r="I238" i="2"/>
  <c r="J255" i="2" l="1"/>
  <c r="C256" i="2"/>
  <c r="C233" i="4"/>
  <c r="G233" i="4" s="1"/>
  <c r="D234" i="4" s="1"/>
  <c r="F232" i="4"/>
  <c r="G232" i="3"/>
  <c r="C233" i="3" s="1"/>
  <c r="E233" i="3" s="1"/>
  <c r="D232" i="3"/>
  <c r="F231" i="3"/>
  <c r="H238" i="2"/>
  <c r="E238" i="2" s="1"/>
  <c r="I239" i="2"/>
  <c r="F256" i="2" l="1"/>
  <c r="D256" i="2"/>
  <c r="C234" i="4"/>
  <c r="G234" i="4" s="1"/>
  <c r="D235" i="4" s="1"/>
  <c r="F233" i="4"/>
  <c r="F232" i="3"/>
  <c r="D233" i="3"/>
  <c r="G233" i="3"/>
  <c r="C234" i="3" s="1"/>
  <c r="E234" i="3" s="1"/>
  <c r="H239" i="2"/>
  <c r="E239" i="2" s="1"/>
  <c r="I240" i="2"/>
  <c r="J256" i="2" l="1"/>
  <c r="C257" i="2"/>
  <c r="C235" i="4"/>
  <c r="G235" i="4" s="1"/>
  <c r="D236" i="4" s="1"/>
  <c r="F235" i="4"/>
  <c r="F234" i="4"/>
  <c r="G234" i="3"/>
  <c r="C235" i="3" s="1"/>
  <c r="E235" i="3" s="1"/>
  <c r="D234" i="3"/>
  <c r="F233" i="3"/>
  <c r="H240" i="2"/>
  <c r="E240" i="2" s="1"/>
  <c r="I241" i="2"/>
  <c r="F257" i="2" l="1"/>
  <c r="D257" i="2"/>
  <c r="F234" i="3"/>
  <c r="C236" i="4"/>
  <c r="G236" i="4" s="1"/>
  <c r="D237" i="4" s="1"/>
  <c r="D235" i="3"/>
  <c r="G235" i="3"/>
  <c r="C236" i="3" s="1"/>
  <c r="E236" i="3" s="1"/>
  <c r="H241" i="2"/>
  <c r="E241" i="2" s="1"/>
  <c r="I242" i="2"/>
  <c r="J257" i="2" l="1"/>
  <c r="C258" i="2"/>
  <c r="C237" i="4"/>
  <c r="G237" i="4" s="1"/>
  <c r="D238" i="4" s="1"/>
  <c r="F237" i="4"/>
  <c r="F236" i="4"/>
  <c r="D236" i="3"/>
  <c r="G236" i="3"/>
  <c r="C237" i="3" s="1"/>
  <c r="E237" i="3" s="1"/>
  <c r="F235" i="3"/>
  <c r="H242" i="2"/>
  <c r="E242" i="2" s="1"/>
  <c r="I243" i="2"/>
  <c r="F258" i="2" l="1"/>
  <c r="D258" i="2"/>
  <c r="C238" i="4"/>
  <c r="G238" i="4" s="1"/>
  <c r="D239" i="4" s="1"/>
  <c r="D237" i="3"/>
  <c r="G237" i="3"/>
  <c r="C238" i="3" s="1"/>
  <c r="E238" i="3" s="1"/>
  <c r="F236" i="3"/>
  <c r="H243" i="2"/>
  <c r="E243" i="2" s="1"/>
  <c r="I244" i="2"/>
  <c r="C259" i="2" l="1"/>
  <c r="J258" i="2"/>
  <c r="C239" i="4"/>
  <c r="G239" i="4" s="1"/>
  <c r="D240" i="4" s="1"/>
  <c r="F238" i="4"/>
  <c r="D238" i="3"/>
  <c r="G238" i="3"/>
  <c r="C239" i="3" s="1"/>
  <c r="E239" i="3" s="1"/>
  <c r="F237" i="3"/>
  <c r="H244" i="2"/>
  <c r="E244" i="2" s="1"/>
  <c r="I245" i="2"/>
  <c r="F259" i="2" l="1"/>
  <c r="D259" i="2"/>
  <c r="C240" i="4"/>
  <c r="G240" i="4" s="1"/>
  <c r="D241" i="4" s="1"/>
  <c r="F239" i="4"/>
  <c r="D239" i="3"/>
  <c r="G239" i="3"/>
  <c r="C240" i="3" s="1"/>
  <c r="E240" i="3" s="1"/>
  <c r="F238" i="3"/>
  <c r="H245" i="2"/>
  <c r="E245" i="2" s="1"/>
  <c r="I246" i="2"/>
  <c r="J259" i="2" l="1"/>
  <c r="C260" i="2"/>
  <c r="C241" i="4"/>
  <c r="G241" i="4" s="1"/>
  <c r="D242" i="4" s="1"/>
  <c r="F240" i="4"/>
  <c r="D240" i="3"/>
  <c r="G240" i="3"/>
  <c r="C241" i="3" s="1"/>
  <c r="E241" i="3" s="1"/>
  <c r="F239" i="3"/>
  <c r="H246" i="2"/>
  <c r="E246" i="2" s="1"/>
  <c r="I247" i="2"/>
  <c r="F260" i="2" l="1"/>
  <c r="D260" i="2"/>
  <c r="C242" i="4"/>
  <c r="G242" i="4" s="1"/>
  <c r="D243" i="4" s="1"/>
  <c r="F241" i="4"/>
  <c r="D241" i="3"/>
  <c r="G241" i="3"/>
  <c r="C242" i="3" s="1"/>
  <c r="E242" i="3" s="1"/>
  <c r="F240" i="3"/>
  <c r="H247" i="2"/>
  <c r="E247" i="2" s="1"/>
  <c r="I248" i="2"/>
  <c r="J260" i="2" l="1"/>
  <c r="C261" i="2"/>
  <c r="C243" i="4"/>
  <c r="G243" i="4" s="1"/>
  <c r="D244" i="4" s="1"/>
  <c r="F243" i="4"/>
  <c r="F242" i="4"/>
  <c r="G242" i="3"/>
  <c r="C243" i="3" s="1"/>
  <c r="E243" i="3" s="1"/>
  <c r="D242" i="3"/>
  <c r="F241" i="3"/>
  <c r="H248" i="2"/>
  <c r="E248" i="2" s="1"/>
  <c r="I249" i="2"/>
  <c r="F261" i="2" l="1"/>
  <c r="D261" i="2"/>
  <c r="C244" i="4"/>
  <c r="G244" i="4" s="1"/>
  <c r="D245" i="4" s="1"/>
  <c r="F242" i="3"/>
  <c r="D243" i="3"/>
  <c r="G243" i="3"/>
  <c r="C244" i="3" s="1"/>
  <c r="E244" i="3" s="1"/>
  <c r="H249" i="2"/>
  <c r="E249" i="2" s="1"/>
  <c r="I250" i="2"/>
  <c r="C262" i="2" l="1"/>
  <c r="J261" i="2"/>
  <c r="C245" i="4"/>
  <c r="G245" i="4" s="1"/>
  <c r="D246" i="4" s="1"/>
  <c r="F245" i="4"/>
  <c r="F244" i="4"/>
  <c r="G244" i="3"/>
  <c r="C245" i="3" s="1"/>
  <c r="E245" i="3" s="1"/>
  <c r="D244" i="3"/>
  <c r="F243" i="3"/>
  <c r="H250" i="2"/>
  <c r="E250" i="2" s="1"/>
  <c r="I251" i="2"/>
  <c r="F262" i="2" l="1"/>
  <c r="D262" i="2"/>
  <c r="C246" i="4"/>
  <c r="G246" i="4" s="1"/>
  <c r="D247" i="4" s="1"/>
  <c r="F246" i="4"/>
  <c r="F244" i="3"/>
  <c r="D245" i="3"/>
  <c r="G245" i="3"/>
  <c r="C246" i="3" s="1"/>
  <c r="E246" i="3" s="1"/>
  <c r="H251" i="2"/>
  <c r="E251" i="2" s="1"/>
  <c r="I252" i="2"/>
  <c r="J262" i="2" l="1"/>
  <c r="C263" i="2"/>
  <c r="C247" i="4"/>
  <c r="G247" i="4" s="1"/>
  <c r="D248" i="4" s="1"/>
  <c r="D246" i="3"/>
  <c r="G246" i="3"/>
  <c r="C247" i="3" s="1"/>
  <c r="E247" i="3" s="1"/>
  <c r="F245" i="3"/>
  <c r="H252" i="2"/>
  <c r="E252" i="2" s="1"/>
  <c r="I253" i="2"/>
  <c r="F263" i="2" l="1"/>
  <c r="D263" i="2"/>
  <c r="C248" i="4"/>
  <c r="G248" i="4" s="1"/>
  <c r="D249" i="4" s="1"/>
  <c r="F248" i="4"/>
  <c r="F247" i="4"/>
  <c r="D247" i="3"/>
  <c r="G247" i="3"/>
  <c r="C248" i="3" s="1"/>
  <c r="E248" i="3" s="1"/>
  <c r="F246" i="3"/>
  <c r="H253" i="2"/>
  <c r="E253" i="2" s="1"/>
  <c r="I254" i="2"/>
  <c r="J263" i="2" l="1"/>
  <c r="C264" i="2"/>
  <c r="C249" i="4"/>
  <c r="G249" i="4" s="1"/>
  <c r="D250" i="4" s="1"/>
  <c r="D248" i="3"/>
  <c r="G248" i="3"/>
  <c r="C249" i="3" s="1"/>
  <c r="E249" i="3" s="1"/>
  <c r="F247" i="3"/>
  <c r="H254" i="2"/>
  <c r="E254" i="2" s="1"/>
  <c r="I255" i="2"/>
  <c r="F264" i="2" l="1"/>
  <c r="D264" i="2"/>
  <c r="C250" i="4"/>
  <c r="G250" i="4" s="1"/>
  <c r="D251" i="4" s="1"/>
  <c r="F249" i="4"/>
  <c r="F250" i="4"/>
  <c r="D249" i="3"/>
  <c r="G249" i="3"/>
  <c r="C250" i="3" s="1"/>
  <c r="E250" i="3" s="1"/>
  <c r="F248" i="3"/>
  <c r="H255" i="2"/>
  <c r="E255" i="2" s="1"/>
  <c r="I256" i="2"/>
  <c r="J264" i="2" l="1"/>
  <c r="C265" i="2"/>
  <c r="C251" i="4"/>
  <c r="G251" i="4" s="1"/>
  <c r="D252" i="4" s="1"/>
  <c r="G250" i="3"/>
  <c r="C251" i="3" s="1"/>
  <c r="E251" i="3" s="1"/>
  <c r="D250" i="3"/>
  <c r="F249" i="3"/>
  <c r="H256" i="2"/>
  <c r="E256" i="2" s="1"/>
  <c r="I257" i="2"/>
  <c r="F265" i="2" l="1"/>
  <c r="D265" i="2"/>
  <c r="C252" i="4"/>
  <c r="G252" i="4" s="1"/>
  <c r="D253" i="4" s="1"/>
  <c r="F252" i="4"/>
  <c r="F251" i="4"/>
  <c r="F250" i="3"/>
  <c r="D251" i="3"/>
  <c r="G251" i="3"/>
  <c r="C252" i="3" s="1"/>
  <c r="E252" i="3" s="1"/>
  <c r="H257" i="2"/>
  <c r="E257" i="2" s="1"/>
  <c r="I258" i="2"/>
  <c r="C266" i="2" l="1"/>
  <c r="J265" i="2"/>
  <c r="C253" i="4"/>
  <c r="G253" i="4" s="1"/>
  <c r="D254" i="4" s="1"/>
  <c r="G252" i="3"/>
  <c r="C253" i="3" s="1"/>
  <c r="E253" i="3" s="1"/>
  <c r="D252" i="3"/>
  <c r="F251" i="3"/>
  <c r="H258" i="2"/>
  <c r="E258" i="2" s="1"/>
  <c r="I259" i="2"/>
  <c r="F266" i="2" l="1"/>
  <c r="D266" i="2"/>
  <c r="C254" i="4"/>
  <c r="G254" i="4" s="1"/>
  <c r="D255" i="4" s="1"/>
  <c r="F254" i="4"/>
  <c r="F253" i="4"/>
  <c r="F252" i="3"/>
  <c r="D253" i="3"/>
  <c r="G253" i="3"/>
  <c r="C254" i="3" s="1"/>
  <c r="E254" i="3" s="1"/>
  <c r="H259" i="2"/>
  <c r="E259" i="2" s="1"/>
  <c r="I260" i="2"/>
  <c r="J266" i="2" l="1"/>
  <c r="C267" i="2"/>
  <c r="C255" i="4"/>
  <c r="G255" i="4" s="1"/>
  <c r="D256" i="4" s="1"/>
  <c r="D254" i="3"/>
  <c r="G254" i="3"/>
  <c r="C255" i="3" s="1"/>
  <c r="E255" i="3" s="1"/>
  <c r="F253" i="3"/>
  <c r="H260" i="2"/>
  <c r="E260" i="2" s="1"/>
  <c r="I261" i="2"/>
  <c r="F267" i="2" l="1"/>
  <c r="D267" i="2"/>
  <c r="C256" i="4"/>
  <c r="F255" i="4"/>
  <c r="D255" i="3"/>
  <c r="F254" i="3"/>
  <c r="H261" i="2"/>
  <c r="E261" i="2" s="1"/>
  <c r="I262" i="2"/>
  <c r="J267" i="2" l="1"/>
  <c r="C268" i="2"/>
  <c r="G255" i="3"/>
  <c r="C256" i="3" s="1"/>
  <c r="E256" i="3" s="1"/>
  <c r="F256" i="4"/>
  <c r="G256" i="4"/>
  <c r="D257" i="4" s="1"/>
  <c r="F255" i="3"/>
  <c r="H262" i="2"/>
  <c r="E262" i="2" s="1"/>
  <c r="I263" i="2"/>
  <c r="F268" i="2" l="1"/>
  <c r="D268" i="2"/>
  <c r="C257" i="4"/>
  <c r="G256" i="3"/>
  <c r="C257" i="3" s="1"/>
  <c r="E257" i="3" s="1"/>
  <c r="D256" i="3"/>
  <c r="H263" i="2"/>
  <c r="E263" i="2" s="1"/>
  <c r="I264" i="2"/>
  <c r="C269" i="2" l="1"/>
  <c r="J268" i="2"/>
  <c r="G257" i="3"/>
  <c r="C258" i="3" s="1"/>
  <c r="E258" i="3" s="1"/>
  <c r="D257" i="3"/>
  <c r="F256" i="3"/>
  <c r="F257" i="4"/>
  <c r="G257" i="4"/>
  <c r="D258" i="4" s="1"/>
  <c r="H264" i="2"/>
  <c r="E264" i="2" s="1"/>
  <c r="I265" i="2"/>
  <c r="F269" i="2" l="1"/>
  <c r="D269" i="2"/>
  <c r="F257" i="3"/>
  <c r="C258" i="4"/>
  <c r="D258" i="3"/>
  <c r="H265" i="2"/>
  <c r="E265" i="2" s="1"/>
  <c r="I266" i="2"/>
  <c r="C270" i="2" l="1"/>
  <c r="J269" i="2"/>
  <c r="F258" i="4"/>
  <c r="G258" i="4"/>
  <c r="D259" i="4" s="1"/>
  <c r="F258" i="3"/>
  <c r="G258" i="3"/>
  <c r="C259" i="3" s="1"/>
  <c r="E259" i="3" s="1"/>
  <c r="H266" i="2"/>
  <c r="E266" i="2" s="1"/>
  <c r="I267" i="2"/>
  <c r="F270" i="2" l="1"/>
  <c r="D270" i="2"/>
  <c r="C259" i="4"/>
  <c r="G259" i="4" s="1"/>
  <c r="D260" i="4" s="1"/>
  <c r="D259" i="3"/>
  <c r="H267" i="2"/>
  <c r="E267" i="2" s="1"/>
  <c r="I268" i="2"/>
  <c r="C271" i="2" l="1"/>
  <c r="J270" i="2"/>
  <c r="C260" i="4"/>
  <c r="G260" i="4" s="1"/>
  <c r="D261" i="4" s="1"/>
  <c r="F259" i="4"/>
  <c r="F259" i="3"/>
  <c r="G259" i="3"/>
  <c r="C260" i="3" s="1"/>
  <c r="E260" i="3" s="1"/>
  <c r="H268" i="2"/>
  <c r="E268" i="2" s="1"/>
  <c r="I269" i="2"/>
  <c r="F271" i="2" l="1"/>
  <c r="D271" i="2"/>
  <c r="C261" i="4"/>
  <c r="G261" i="4" s="1"/>
  <c r="D262" i="4" s="1"/>
  <c r="F260" i="4"/>
  <c r="G260" i="3"/>
  <c r="C261" i="3" s="1"/>
  <c r="E261" i="3" s="1"/>
  <c r="D260" i="3"/>
  <c r="H269" i="2"/>
  <c r="E269" i="2" s="1"/>
  <c r="I270" i="2"/>
  <c r="C272" i="2" l="1"/>
  <c r="J271" i="2"/>
  <c r="C262" i="4"/>
  <c r="G262" i="4" s="1"/>
  <c r="D263" i="4" s="1"/>
  <c r="G261" i="3"/>
  <c r="C262" i="3" s="1"/>
  <c r="E262" i="3" s="1"/>
  <c r="D261" i="3"/>
  <c r="F262" i="4"/>
  <c r="F260" i="3"/>
  <c r="F261" i="4"/>
  <c r="H270" i="2"/>
  <c r="E270" i="2" s="1"/>
  <c r="I271" i="2"/>
  <c r="F272" i="2" l="1"/>
  <c r="D272" i="2"/>
  <c r="F261" i="3"/>
  <c r="C263" i="4"/>
  <c r="G263" i="4" s="1"/>
  <c r="D264" i="4" s="1"/>
  <c r="G262" i="3"/>
  <c r="C263" i="3" s="1"/>
  <c r="E263" i="3" s="1"/>
  <c r="D262" i="3"/>
  <c r="H271" i="2"/>
  <c r="E271" i="2" s="1"/>
  <c r="I272" i="2" l="1"/>
  <c r="C273" i="2"/>
  <c r="J272" i="2"/>
  <c r="C264" i="4"/>
  <c r="G264" i="4" s="1"/>
  <c r="D265" i="4" s="1"/>
  <c r="D263" i="3"/>
  <c r="G263" i="3"/>
  <c r="C264" i="3" s="1"/>
  <c r="E264" i="3" s="1"/>
  <c r="F264" i="4"/>
  <c r="F262" i="3"/>
  <c r="F263" i="4"/>
  <c r="H272" i="2"/>
  <c r="E272" i="2" s="1"/>
  <c r="F273" i="2" l="1"/>
  <c r="D273" i="2"/>
  <c r="C265" i="4"/>
  <c r="G265" i="4" s="1"/>
  <c r="D266" i="4" s="1"/>
  <c r="F265" i="4"/>
  <c r="D264" i="3"/>
  <c r="G264" i="3"/>
  <c r="C265" i="3" s="1"/>
  <c r="E265" i="3" s="1"/>
  <c r="F263" i="3"/>
  <c r="I273" i="2" l="1"/>
  <c r="H273" i="2"/>
  <c r="E273" i="2" s="1"/>
  <c r="C274" i="2"/>
  <c r="J273" i="2"/>
  <c r="C266" i="4"/>
  <c r="G266" i="4" s="1"/>
  <c r="D267" i="4" s="1"/>
  <c r="G265" i="3"/>
  <c r="C266" i="3" s="1"/>
  <c r="E266" i="3" s="1"/>
  <c r="D265" i="3"/>
  <c r="F266" i="4"/>
  <c r="F264" i="3"/>
  <c r="F274" i="2" l="1"/>
  <c r="D274" i="2"/>
  <c r="F265" i="3"/>
  <c r="C267" i="4"/>
  <c r="G267" i="4" s="1"/>
  <c r="D268" i="4" s="1"/>
  <c r="F267" i="4"/>
  <c r="G266" i="3"/>
  <c r="C267" i="3" s="1"/>
  <c r="E267" i="3" s="1"/>
  <c r="D266" i="3"/>
  <c r="I274" i="2" l="1"/>
  <c r="H274" i="2"/>
  <c r="E274" i="2" s="1"/>
  <c r="J274" i="2"/>
  <c r="C275" i="2"/>
  <c r="F266" i="3"/>
  <c r="C268" i="4"/>
  <c r="G268" i="4" s="1"/>
  <c r="D269" i="4" s="1"/>
  <c r="G267" i="3"/>
  <c r="C268" i="3" s="1"/>
  <c r="E268" i="3" s="1"/>
  <c r="D267" i="3"/>
  <c r="F275" i="2" l="1"/>
  <c r="D275" i="2"/>
  <c r="F267" i="3"/>
  <c r="C269" i="4"/>
  <c r="G269" i="4" s="1"/>
  <c r="D270" i="4" s="1"/>
  <c r="D268" i="3"/>
  <c r="G268" i="3"/>
  <c r="C269" i="3" s="1"/>
  <c r="E269" i="3" s="1"/>
  <c r="F268" i="4"/>
  <c r="I275" i="2" l="1"/>
  <c r="H275" i="2"/>
  <c r="E275" i="2" s="1"/>
  <c r="J275" i="2"/>
  <c r="C276" i="2"/>
  <c r="C270" i="4"/>
  <c r="G270" i="4" s="1"/>
  <c r="D271" i="4" s="1"/>
  <c r="F270" i="4"/>
  <c r="G269" i="3"/>
  <c r="C270" i="3" s="1"/>
  <c r="E270" i="3" s="1"/>
  <c r="D269" i="3"/>
  <c r="F268" i="3"/>
  <c r="F269" i="4"/>
  <c r="F276" i="2" l="1"/>
  <c r="D276" i="2"/>
  <c r="F269" i="3"/>
  <c r="C271" i="4"/>
  <c r="G271" i="4" s="1"/>
  <c r="D272" i="4" s="1"/>
  <c r="F271" i="4"/>
  <c r="D270" i="3"/>
  <c r="G270" i="3"/>
  <c r="C271" i="3" s="1"/>
  <c r="E271" i="3" s="1"/>
  <c r="I276" i="2" l="1"/>
  <c r="H276" i="2"/>
  <c r="E276" i="2" s="1"/>
  <c r="C277" i="2"/>
  <c r="J276" i="2"/>
  <c r="C272" i="4"/>
  <c r="G272" i="4" s="1"/>
  <c r="D273" i="4" s="1"/>
  <c r="G271" i="3"/>
  <c r="C272" i="3" s="1"/>
  <c r="E272" i="3" s="1"/>
  <c r="D271" i="3"/>
  <c r="F270" i="3"/>
  <c r="F277" i="2" l="1"/>
  <c r="D277" i="2"/>
  <c r="F271" i="3"/>
  <c r="C273" i="4"/>
  <c r="G273" i="4" s="1"/>
  <c r="D274" i="4" s="1"/>
  <c r="F273" i="4"/>
  <c r="D272" i="3"/>
  <c r="G272" i="3"/>
  <c r="C273" i="3" s="1"/>
  <c r="E273" i="3" s="1"/>
  <c r="F272" i="4"/>
  <c r="I277" i="2" l="1"/>
  <c r="H277" i="2"/>
  <c r="E277" i="2" s="1"/>
  <c r="C278" i="2"/>
  <c r="J277" i="2"/>
  <c r="C274" i="4"/>
  <c r="G274" i="4" s="1"/>
  <c r="D275" i="4" s="1"/>
  <c r="F272" i="3"/>
  <c r="G273" i="3"/>
  <c r="C274" i="3" s="1"/>
  <c r="E274" i="3" s="1"/>
  <c r="D273" i="3"/>
  <c r="F274" i="4"/>
  <c r="F278" i="2" l="1"/>
  <c r="D278" i="2"/>
  <c r="F273" i="3"/>
  <c r="C275" i="4"/>
  <c r="G275" i="4" s="1"/>
  <c r="D276" i="4" s="1"/>
  <c r="D274" i="3"/>
  <c r="G274" i="3"/>
  <c r="C275" i="3" s="1"/>
  <c r="E275" i="3" s="1"/>
  <c r="I278" i="2" l="1"/>
  <c r="H278" i="2"/>
  <c r="E278" i="2" s="1"/>
  <c r="C279" i="2"/>
  <c r="J278" i="2"/>
  <c r="C276" i="4"/>
  <c r="G276" i="4" s="1"/>
  <c r="D277" i="4" s="1"/>
  <c r="G275" i="3"/>
  <c r="C276" i="3" s="1"/>
  <c r="E276" i="3" s="1"/>
  <c r="D275" i="3"/>
  <c r="F275" i="3" s="1"/>
  <c r="F276" i="4"/>
  <c r="F274" i="3"/>
  <c r="F275" i="4"/>
  <c r="F279" i="2" l="1"/>
  <c r="D279" i="2"/>
  <c r="C277" i="4"/>
  <c r="G277" i="4" s="1"/>
  <c r="D278" i="4" s="1"/>
  <c r="G276" i="3"/>
  <c r="C277" i="3" s="1"/>
  <c r="E277" i="3" s="1"/>
  <c r="D276" i="3"/>
  <c r="I279" i="2" l="1"/>
  <c r="H279" i="2"/>
  <c r="E279" i="2" s="1"/>
  <c r="J279" i="2"/>
  <c r="C280" i="2"/>
  <c r="C278" i="4"/>
  <c r="G278" i="4" s="1"/>
  <c r="D279" i="4" s="1"/>
  <c r="F276" i="3"/>
  <c r="G277" i="3"/>
  <c r="C278" i="3" s="1"/>
  <c r="E278" i="3" s="1"/>
  <c r="D277" i="3"/>
  <c r="F278" i="4"/>
  <c r="F277" i="4"/>
  <c r="F280" i="2" l="1"/>
  <c r="D280" i="2"/>
  <c r="F277" i="3"/>
  <c r="C279" i="4"/>
  <c r="G279" i="4" s="1"/>
  <c r="D280" i="4" s="1"/>
  <c r="D278" i="3"/>
  <c r="G278" i="3"/>
  <c r="C279" i="3" s="1"/>
  <c r="E279" i="3" s="1"/>
  <c r="I280" i="2" l="1"/>
  <c r="H280" i="2"/>
  <c r="E280" i="2" s="1"/>
  <c r="C281" i="2"/>
  <c r="J280" i="2"/>
  <c r="C280" i="4"/>
  <c r="G280" i="4" s="1"/>
  <c r="D281" i="4" s="1"/>
  <c r="G279" i="3"/>
  <c r="C280" i="3" s="1"/>
  <c r="E280" i="3" s="1"/>
  <c r="D279" i="3"/>
  <c r="F280" i="4"/>
  <c r="F278" i="3"/>
  <c r="F279" i="4"/>
  <c r="F281" i="2" l="1"/>
  <c r="D281" i="2"/>
  <c r="F279" i="3"/>
  <c r="C281" i="4"/>
  <c r="G281" i="4" s="1"/>
  <c r="D282" i="4" s="1"/>
  <c r="F281" i="4"/>
  <c r="D280" i="3"/>
  <c r="G280" i="3"/>
  <c r="C281" i="3" s="1"/>
  <c r="E281" i="3" s="1"/>
  <c r="I281" i="2" l="1"/>
  <c r="H281" i="2"/>
  <c r="E281" i="2" s="1"/>
  <c r="J281" i="2"/>
  <c r="C282" i="2"/>
  <c r="C282" i="4"/>
  <c r="G282" i="4" s="1"/>
  <c r="D283" i="4" s="1"/>
  <c r="G281" i="3"/>
  <c r="C282" i="3" s="1"/>
  <c r="E282" i="3" s="1"/>
  <c r="D281" i="3"/>
  <c r="F280" i="3"/>
  <c r="F282" i="2" l="1"/>
  <c r="D282" i="2"/>
  <c r="F281" i="3"/>
  <c r="C283" i="4"/>
  <c r="G283" i="4" s="1"/>
  <c r="D284" i="4" s="1"/>
  <c r="F283" i="4"/>
  <c r="D282" i="3"/>
  <c r="G282" i="3"/>
  <c r="C283" i="3" s="1"/>
  <c r="E283" i="3" s="1"/>
  <c r="F282" i="4"/>
  <c r="I282" i="2" l="1"/>
  <c r="H282" i="2"/>
  <c r="E282" i="2" s="1"/>
  <c r="C283" i="2"/>
  <c r="J282" i="2"/>
  <c r="C284" i="4"/>
  <c r="G284" i="4" s="1"/>
  <c r="D285" i="4" s="1"/>
  <c r="D283" i="3"/>
  <c r="G283" i="3"/>
  <c r="C284" i="3" s="1"/>
  <c r="E284" i="3" s="1"/>
  <c r="F282" i="3"/>
  <c r="F283" i="2" l="1"/>
  <c r="D283" i="2"/>
  <c r="C285" i="4"/>
  <c r="G285" i="4" s="1"/>
  <c r="D286" i="4" s="1"/>
  <c r="F284" i="4"/>
  <c r="D284" i="3"/>
  <c r="G284" i="3"/>
  <c r="C285" i="3" s="1"/>
  <c r="E285" i="3" s="1"/>
  <c r="F283" i="3"/>
  <c r="I283" i="2" l="1"/>
  <c r="H283" i="2"/>
  <c r="E283" i="2" s="1"/>
  <c r="J283" i="2"/>
  <c r="C284" i="2"/>
  <c r="C286" i="4"/>
  <c r="G285" i="3"/>
  <c r="C286" i="3" s="1"/>
  <c r="E286" i="3" s="1"/>
  <c r="D285" i="3"/>
  <c r="F285" i="3" s="1"/>
  <c r="F284" i="3"/>
  <c r="F285" i="4"/>
  <c r="F284" i="2" l="1"/>
  <c r="D284" i="2"/>
  <c r="G286" i="3"/>
  <c r="C287" i="3" s="1"/>
  <c r="E287" i="3" s="1"/>
  <c r="D286" i="3"/>
  <c r="F286" i="4"/>
  <c r="G286" i="4"/>
  <c r="D287" i="4" s="1"/>
  <c r="I284" i="2" l="1"/>
  <c r="H284" i="2"/>
  <c r="E284" i="2" s="1"/>
  <c r="C285" i="2"/>
  <c r="J284" i="2"/>
  <c r="F286" i="3"/>
  <c r="C287" i="4"/>
  <c r="G287" i="4" s="1"/>
  <c r="D288" i="4" s="1"/>
  <c r="G287" i="3"/>
  <c r="C288" i="3" s="1"/>
  <c r="E288" i="3" s="1"/>
  <c r="D287" i="3"/>
  <c r="F285" i="2" l="1"/>
  <c r="D285" i="2"/>
  <c r="F287" i="3"/>
  <c r="C288" i="4"/>
  <c r="G288" i="4" s="1"/>
  <c r="D289" i="4" s="1"/>
  <c r="F288" i="4"/>
  <c r="G288" i="3"/>
  <c r="C289" i="3" s="1"/>
  <c r="E289" i="3" s="1"/>
  <c r="D288" i="3"/>
  <c r="F287" i="4"/>
  <c r="I285" i="2" l="1"/>
  <c r="H285" i="2"/>
  <c r="E285" i="2" s="1"/>
  <c r="J285" i="2"/>
  <c r="C286" i="2"/>
  <c r="F288" i="3"/>
  <c r="C289" i="4"/>
  <c r="G289" i="4" s="1"/>
  <c r="D290" i="4" s="1"/>
  <c r="D289" i="3"/>
  <c r="G289" i="3"/>
  <c r="C290" i="3" s="1"/>
  <c r="E290" i="3" s="1"/>
  <c r="F289" i="4"/>
  <c r="F286" i="2" l="1"/>
  <c r="D286" i="2"/>
  <c r="C290" i="4"/>
  <c r="G290" i="4" s="1"/>
  <c r="D291" i="4" s="1"/>
  <c r="D290" i="3"/>
  <c r="G290" i="3"/>
  <c r="C291" i="3" s="1"/>
  <c r="E291" i="3" s="1"/>
  <c r="F289" i="3"/>
  <c r="I286" i="2" l="1"/>
  <c r="H286" i="2"/>
  <c r="E286" i="2" s="1"/>
  <c r="C287" i="2"/>
  <c r="J286" i="2"/>
  <c r="C291" i="4"/>
  <c r="G291" i="4" s="1"/>
  <c r="D292" i="4" s="1"/>
  <c r="G291" i="3"/>
  <c r="C292" i="3" s="1"/>
  <c r="E292" i="3" s="1"/>
  <c r="D291" i="3"/>
  <c r="F291" i="4"/>
  <c r="F290" i="3"/>
  <c r="F290" i="4"/>
  <c r="F287" i="2" l="1"/>
  <c r="D287" i="2"/>
  <c r="F291" i="3"/>
  <c r="C292" i="4"/>
  <c r="G292" i="4" s="1"/>
  <c r="D293" i="4" s="1"/>
  <c r="F292" i="4"/>
  <c r="D292" i="3"/>
  <c r="I287" i="2" l="1"/>
  <c r="H287" i="2"/>
  <c r="E287" i="2" s="1"/>
  <c r="C288" i="2"/>
  <c r="J287" i="2"/>
  <c r="F292" i="3"/>
  <c r="C293" i="4"/>
  <c r="G293" i="4" s="1"/>
  <c r="D294" i="4" s="1"/>
  <c r="G292" i="3"/>
  <c r="C293" i="3" s="1"/>
  <c r="E293" i="3" s="1"/>
  <c r="F288" i="2" l="1"/>
  <c r="D288" i="2"/>
  <c r="C294" i="4"/>
  <c r="G294" i="4" s="1"/>
  <c r="D295" i="4" s="1"/>
  <c r="F294" i="4"/>
  <c r="G293" i="3"/>
  <c r="C294" i="3" s="1"/>
  <c r="E294" i="3" s="1"/>
  <c r="D293" i="3"/>
  <c r="F293" i="4"/>
  <c r="I288" i="2" l="1"/>
  <c r="H288" i="2"/>
  <c r="E288" i="2" s="1"/>
  <c r="J288" i="2"/>
  <c r="C289" i="2"/>
  <c r="F293" i="3"/>
  <c r="C295" i="4"/>
  <c r="G295" i="4" s="1"/>
  <c r="D296" i="4" s="1"/>
  <c r="D294" i="3"/>
  <c r="G294" i="3"/>
  <c r="C295" i="3" s="1"/>
  <c r="E295" i="3" s="1"/>
  <c r="F295" i="4"/>
  <c r="F289" i="2" l="1"/>
  <c r="D289" i="2"/>
  <c r="C296" i="4"/>
  <c r="G296" i="4" s="1"/>
  <c r="D297" i="4" s="1"/>
  <c r="G295" i="3"/>
  <c r="C296" i="3" s="1"/>
  <c r="E296" i="3" s="1"/>
  <c r="D295" i="3"/>
  <c r="F294" i="3"/>
  <c r="I289" i="2" l="1"/>
  <c r="H289" i="2"/>
  <c r="E289" i="2" s="1"/>
  <c r="J289" i="2"/>
  <c r="C290" i="2"/>
  <c r="F295" i="3"/>
  <c r="C297" i="4"/>
  <c r="G297" i="4" s="1"/>
  <c r="D298" i="4" s="1"/>
  <c r="F296" i="4"/>
  <c r="D296" i="3"/>
  <c r="G296" i="3"/>
  <c r="C297" i="3" s="1"/>
  <c r="E297" i="3" s="1"/>
  <c r="F297" i="4"/>
  <c r="F290" i="2" l="1"/>
  <c r="D290" i="2"/>
  <c r="C298" i="4"/>
  <c r="G298" i="4" s="1"/>
  <c r="D299" i="4" s="1"/>
  <c r="G297" i="3"/>
  <c r="C298" i="3" s="1"/>
  <c r="E298" i="3" s="1"/>
  <c r="D297" i="3"/>
  <c r="F297" i="3" s="1"/>
  <c r="F296" i="3"/>
  <c r="I290" i="2" l="1"/>
  <c r="H290" i="2"/>
  <c r="E290" i="2" s="1"/>
  <c r="C291" i="2"/>
  <c r="J290" i="2"/>
  <c r="C299" i="4"/>
  <c r="G299" i="4" s="1"/>
  <c r="D300" i="4" s="1"/>
  <c r="D298" i="3"/>
  <c r="G298" i="3"/>
  <c r="C299" i="3" s="1"/>
  <c r="E299" i="3" s="1"/>
  <c r="F298" i="4"/>
  <c r="F291" i="2" l="1"/>
  <c r="D291" i="2"/>
  <c r="C300" i="4"/>
  <c r="G300" i="4" s="1"/>
  <c r="D301" i="4" s="1"/>
  <c r="F299" i="4"/>
  <c r="F300" i="4"/>
  <c r="G299" i="3"/>
  <c r="C300" i="3" s="1"/>
  <c r="E300" i="3" s="1"/>
  <c r="D299" i="3"/>
  <c r="F298" i="3"/>
  <c r="I291" i="2" l="1"/>
  <c r="H291" i="2"/>
  <c r="E291" i="2" s="1"/>
  <c r="C292" i="2"/>
  <c r="J291" i="2"/>
  <c r="F299" i="3"/>
  <c r="C301" i="4"/>
  <c r="G301" i="4" s="1"/>
  <c r="D302" i="4" s="1"/>
  <c r="G300" i="3"/>
  <c r="C301" i="3" s="1"/>
  <c r="E301" i="3" s="1"/>
  <c r="D300" i="3"/>
  <c r="F301" i="4"/>
  <c r="F292" i="2" l="1"/>
  <c r="D292" i="2"/>
  <c r="F300" i="3"/>
  <c r="C302" i="4"/>
  <c r="G302" i="4" s="1"/>
  <c r="D303" i="4" s="1"/>
  <c r="G301" i="3"/>
  <c r="C302" i="3" s="1"/>
  <c r="E302" i="3" s="1"/>
  <c r="D301" i="3"/>
  <c r="I292" i="2" l="1"/>
  <c r="H292" i="2"/>
  <c r="E292" i="2" s="1"/>
  <c r="J292" i="2"/>
  <c r="C293" i="2"/>
  <c r="F301" i="3"/>
  <c r="C303" i="4"/>
  <c r="G303" i="4" s="1"/>
  <c r="D304" i="4" s="1"/>
  <c r="F303" i="4"/>
  <c r="D302" i="3"/>
  <c r="G302" i="3"/>
  <c r="C303" i="3" s="1"/>
  <c r="E303" i="3" s="1"/>
  <c r="F302" i="4"/>
  <c r="F293" i="2" l="1"/>
  <c r="D293" i="2"/>
  <c r="C304" i="4"/>
  <c r="G304" i="4" s="1"/>
  <c r="D305" i="4" s="1"/>
  <c r="D303" i="3"/>
  <c r="G303" i="3"/>
  <c r="C304" i="3" s="1"/>
  <c r="E304" i="3" s="1"/>
  <c r="F302" i="3"/>
  <c r="I293" i="2" l="1"/>
  <c r="H293" i="2"/>
  <c r="E293" i="2" s="1"/>
  <c r="C294" i="2"/>
  <c r="J293" i="2"/>
  <c r="C305" i="4"/>
  <c r="G305" i="4" s="1"/>
  <c r="D306" i="4" s="1"/>
  <c r="D304" i="3"/>
  <c r="G304" i="3"/>
  <c r="C305" i="3" s="1"/>
  <c r="E305" i="3" s="1"/>
  <c r="F303" i="3"/>
  <c r="F304" i="4"/>
  <c r="F294" i="2" l="1"/>
  <c r="D294" i="2"/>
  <c r="C306" i="4"/>
  <c r="G306" i="4" s="1"/>
  <c r="D307" i="4" s="1"/>
  <c r="F306" i="4"/>
  <c r="G305" i="3"/>
  <c r="C306" i="3" s="1"/>
  <c r="E306" i="3" s="1"/>
  <c r="D305" i="3"/>
  <c r="F305" i="4"/>
  <c r="F304" i="3"/>
  <c r="I294" i="2" l="1"/>
  <c r="H294" i="2"/>
  <c r="E294" i="2" s="1"/>
  <c r="C295" i="2"/>
  <c r="J294" i="2"/>
  <c r="C307" i="4"/>
  <c r="G307" i="4" s="1"/>
  <c r="D308" i="4" s="1"/>
  <c r="F305" i="3"/>
  <c r="D306" i="3"/>
  <c r="G306" i="3"/>
  <c r="C307" i="3" s="1"/>
  <c r="E307" i="3" s="1"/>
  <c r="F307" i="4"/>
  <c r="F295" i="2" l="1"/>
  <c r="D295" i="2"/>
  <c r="C308" i="4"/>
  <c r="G308" i="4" s="1"/>
  <c r="D309" i="4" s="1"/>
  <c r="G307" i="3"/>
  <c r="C308" i="3" s="1"/>
  <c r="E308" i="3" s="1"/>
  <c r="D307" i="3"/>
  <c r="F307" i="3" s="1"/>
  <c r="F306" i="3"/>
  <c r="I295" i="2" l="1"/>
  <c r="H295" i="2"/>
  <c r="E295" i="2" s="1"/>
  <c r="J295" i="2"/>
  <c r="C296" i="2"/>
  <c r="C309" i="4"/>
  <c r="G309" i="4" s="1"/>
  <c r="D310" i="4" s="1"/>
  <c r="G308" i="3"/>
  <c r="C309" i="3" s="1"/>
  <c r="E309" i="3" s="1"/>
  <c r="D308" i="3"/>
  <c r="F308" i="4"/>
  <c r="F296" i="2" l="1"/>
  <c r="D296" i="2"/>
  <c r="F308" i="3"/>
  <c r="C310" i="4"/>
  <c r="G310" i="4" s="1"/>
  <c r="D311" i="4" s="1"/>
  <c r="G309" i="3"/>
  <c r="C310" i="3" s="1"/>
  <c r="E310" i="3" s="1"/>
  <c r="D309" i="3"/>
  <c r="F309" i="4"/>
  <c r="I296" i="2" l="1"/>
  <c r="H296" i="2"/>
  <c r="E296" i="2" s="1"/>
  <c r="J296" i="2"/>
  <c r="C297" i="2"/>
  <c r="C311" i="4"/>
  <c r="G311" i="4" s="1"/>
  <c r="D312" i="4" s="1"/>
  <c r="D310" i="3"/>
  <c r="G310" i="3"/>
  <c r="C311" i="3" s="1"/>
  <c r="E311" i="3" s="1"/>
  <c r="F309" i="3"/>
  <c r="F310" i="4"/>
  <c r="F297" i="2" l="1"/>
  <c r="D297" i="2"/>
  <c r="C312" i="4"/>
  <c r="G312" i="4" s="1"/>
  <c r="D313" i="4" s="1"/>
  <c r="F312" i="4"/>
  <c r="D311" i="3"/>
  <c r="G311" i="3"/>
  <c r="C312" i="3" s="1"/>
  <c r="E312" i="3" s="1"/>
  <c r="F311" i="4"/>
  <c r="F310" i="3"/>
  <c r="I297" i="2" l="1"/>
  <c r="H297" i="2"/>
  <c r="E297" i="2" s="1"/>
  <c r="C298" i="2"/>
  <c r="J297" i="2"/>
  <c r="C313" i="4"/>
  <c r="G313" i="4" s="1"/>
  <c r="D314" i="4" s="1"/>
  <c r="F313" i="4"/>
  <c r="F311" i="3"/>
  <c r="G312" i="3"/>
  <c r="C313" i="3" s="1"/>
  <c r="E313" i="3" s="1"/>
  <c r="D312" i="3"/>
  <c r="F298" i="2" l="1"/>
  <c r="D298" i="2"/>
  <c r="F312" i="3"/>
  <c r="C314" i="4"/>
  <c r="G314" i="4" s="1"/>
  <c r="D315" i="4" s="1"/>
  <c r="F314" i="4"/>
  <c r="D313" i="3"/>
  <c r="G313" i="3"/>
  <c r="C314" i="3" s="1"/>
  <c r="E314" i="3" s="1"/>
  <c r="I298" i="2" l="1"/>
  <c r="H298" i="2"/>
  <c r="E298" i="2" s="1"/>
  <c r="C299" i="2"/>
  <c r="J298" i="2"/>
  <c r="C315" i="4"/>
  <c r="G315" i="4" s="1"/>
  <c r="D316" i="4" s="1"/>
  <c r="D314" i="3"/>
  <c r="G314" i="3"/>
  <c r="C315" i="3" s="1"/>
  <c r="E315" i="3" s="1"/>
  <c r="F313" i="3"/>
  <c r="F299" i="2" l="1"/>
  <c r="D299" i="2"/>
  <c r="C316" i="4"/>
  <c r="G316" i="4" s="1"/>
  <c r="D317" i="4" s="1"/>
  <c r="F316" i="4"/>
  <c r="G315" i="3"/>
  <c r="C316" i="3" s="1"/>
  <c r="E316" i="3" s="1"/>
  <c r="D315" i="3"/>
  <c r="F315" i="3" s="1"/>
  <c r="F315" i="4"/>
  <c r="F314" i="3"/>
  <c r="I299" i="2" l="1"/>
  <c r="H299" i="2"/>
  <c r="E299" i="2" s="1"/>
  <c r="J299" i="2"/>
  <c r="C300" i="2"/>
  <c r="C317" i="4"/>
  <c r="G317" i="4" s="1"/>
  <c r="D318" i="4" s="1"/>
  <c r="G316" i="3"/>
  <c r="C317" i="3" s="1"/>
  <c r="E317" i="3" s="1"/>
  <c r="D316" i="3"/>
  <c r="F317" i="4"/>
  <c r="F300" i="2" l="1"/>
  <c r="D300" i="2"/>
  <c r="F316" i="3"/>
  <c r="C318" i="4"/>
  <c r="G318" i="4" s="1"/>
  <c r="D319" i="4" s="1"/>
  <c r="D317" i="3"/>
  <c r="G317" i="3"/>
  <c r="C318" i="3" s="1"/>
  <c r="E318" i="3" s="1"/>
  <c r="I300" i="2" l="1"/>
  <c r="H300" i="2"/>
  <c r="E300" i="2" s="1"/>
  <c r="J300" i="2"/>
  <c r="C301" i="2"/>
  <c r="C319" i="4"/>
  <c r="G319" i="4" s="1"/>
  <c r="D320" i="4" s="1"/>
  <c r="D318" i="3"/>
  <c r="G318" i="3"/>
  <c r="C319" i="3" s="1"/>
  <c r="E319" i="3" s="1"/>
  <c r="F317" i="3"/>
  <c r="F318" i="4"/>
  <c r="F301" i="2" l="1"/>
  <c r="D301" i="2"/>
  <c r="C320" i="4"/>
  <c r="G320" i="4" s="1"/>
  <c r="D321" i="4" s="1"/>
  <c r="F319" i="4"/>
  <c r="G319" i="3"/>
  <c r="C320" i="3" s="1"/>
  <c r="E320" i="3" s="1"/>
  <c r="D319" i="3"/>
  <c r="F318" i="3"/>
  <c r="I301" i="2" l="1"/>
  <c r="H301" i="2"/>
  <c r="E301" i="2" s="1"/>
  <c r="C302" i="2"/>
  <c r="J301" i="2"/>
  <c r="F319" i="3"/>
  <c r="C321" i="4"/>
  <c r="G321" i="4" s="1"/>
  <c r="D322" i="4" s="1"/>
  <c r="D320" i="3"/>
  <c r="G320" i="3"/>
  <c r="C321" i="3" s="1"/>
  <c r="E321" i="3" s="1"/>
  <c r="F321" i="4"/>
  <c r="F320" i="4"/>
  <c r="F302" i="2" l="1"/>
  <c r="D302" i="2"/>
  <c r="C322" i="4"/>
  <c r="G322" i="4" s="1"/>
  <c r="D323" i="4" s="1"/>
  <c r="F322" i="4"/>
  <c r="D321" i="3"/>
  <c r="G321" i="3"/>
  <c r="C322" i="3" s="1"/>
  <c r="E322" i="3" s="1"/>
  <c r="F320" i="3"/>
  <c r="I302" i="2" l="1"/>
  <c r="H302" i="2"/>
  <c r="E302" i="2" s="1"/>
  <c r="C303" i="2"/>
  <c r="J302" i="2"/>
  <c r="C323" i="4"/>
  <c r="G323" i="4" s="1"/>
  <c r="D324" i="4" s="1"/>
  <c r="F323" i="4"/>
  <c r="D322" i="3"/>
  <c r="G322" i="3"/>
  <c r="C323" i="3" s="1"/>
  <c r="E323" i="3" s="1"/>
  <c r="F321" i="3"/>
  <c r="F303" i="2" l="1"/>
  <c r="D303" i="2"/>
  <c r="C324" i="4"/>
  <c r="G324" i="4" s="1"/>
  <c r="D325" i="4" s="1"/>
  <c r="F324" i="4"/>
  <c r="G323" i="3"/>
  <c r="C324" i="3" s="1"/>
  <c r="E324" i="3" s="1"/>
  <c r="D323" i="3"/>
  <c r="F322" i="3"/>
  <c r="I303" i="2" l="1"/>
  <c r="H303" i="2"/>
  <c r="E303" i="2" s="1"/>
  <c r="C304" i="2"/>
  <c r="J303" i="2"/>
  <c r="F323" i="3"/>
  <c r="C325" i="4"/>
  <c r="G325" i="4" s="1"/>
  <c r="D326" i="4" s="1"/>
  <c r="F325" i="4"/>
  <c r="D324" i="3"/>
  <c r="G324" i="3"/>
  <c r="C325" i="3" s="1"/>
  <c r="E325" i="3" s="1"/>
  <c r="F304" i="2" l="1"/>
  <c r="D304" i="2"/>
  <c r="C326" i="4"/>
  <c r="G326" i="4" s="1"/>
  <c r="D327" i="4" s="1"/>
  <c r="G325" i="3"/>
  <c r="C326" i="3" s="1"/>
  <c r="E326" i="3" s="1"/>
  <c r="D325" i="3"/>
  <c r="F325" i="3" s="1"/>
  <c r="F324" i="3"/>
  <c r="I304" i="2" l="1"/>
  <c r="H304" i="2"/>
  <c r="E304" i="2" s="1"/>
  <c r="C305" i="2"/>
  <c r="J304" i="2"/>
  <c r="C327" i="4"/>
  <c r="G327" i="4" s="1"/>
  <c r="D328" i="4" s="1"/>
  <c r="D326" i="3"/>
  <c r="G326" i="3"/>
  <c r="C327" i="3" s="1"/>
  <c r="E327" i="3" s="1"/>
  <c r="F326" i="4"/>
  <c r="F305" i="2" l="1"/>
  <c r="D305" i="2"/>
  <c r="C328" i="4"/>
  <c r="G328" i="4" s="1"/>
  <c r="D329" i="4" s="1"/>
  <c r="F328" i="4"/>
  <c r="G327" i="3"/>
  <c r="C328" i="3" s="1"/>
  <c r="E328" i="3" s="1"/>
  <c r="D327" i="3"/>
  <c r="F327" i="3" s="1"/>
  <c r="F327" i="4"/>
  <c r="F326" i="3"/>
  <c r="I305" i="2" l="1"/>
  <c r="H305" i="2"/>
  <c r="E305" i="2" s="1"/>
  <c r="C306" i="2"/>
  <c r="J305" i="2"/>
  <c r="C329" i="4"/>
  <c r="G329" i="4" s="1"/>
  <c r="D330" i="4" s="1"/>
  <c r="G328" i="3"/>
  <c r="C329" i="3" s="1"/>
  <c r="E329" i="3" s="1"/>
  <c r="D328" i="3"/>
  <c r="F329" i="4"/>
  <c r="F306" i="2" l="1"/>
  <c r="D306" i="2"/>
  <c r="F328" i="3"/>
  <c r="C330" i="4"/>
  <c r="G330" i="4" s="1"/>
  <c r="D331" i="4" s="1"/>
  <c r="G329" i="3"/>
  <c r="C330" i="3" s="1"/>
  <c r="E330" i="3" s="1"/>
  <c r="D329" i="3"/>
  <c r="I306" i="2" l="1"/>
  <c r="H306" i="2"/>
  <c r="E306" i="2" s="1"/>
  <c r="C307" i="2"/>
  <c r="J306" i="2"/>
  <c r="F329" i="3"/>
  <c r="C331" i="4"/>
  <c r="G331" i="4" s="1"/>
  <c r="D332" i="4" s="1"/>
  <c r="G330" i="3"/>
  <c r="C331" i="3" s="1"/>
  <c r="E331" i="3" s="1"/>
  <c r="D330" i="3"/>
  <c r="F330" i="4"/>
  <c r="F307" i="2" l="1"/>
  <c r="D307" i="2"/>
  <c r="F330" i="3"/>
  <c r="C332" i="4"/>
  <c r="G332" i="4" s="1"/>
  <c r="D333" i="4" s="1"/>
  <c r="G331" i="3"/>
  <c r="C332" i="3" s="1"/>
  <c r="E332" i="3" s="1"/>
  <c r="D331" i="3"/>
  <c r="F331" i="3" s="1"/>
  <c r="F331" i="4"/>
  <c r="I307" i="2" l="1"/>
  <c r="H307" i="2"/>
  <c r="E307" i="2" s="1"/>
  <c r="J307" i="2"/>
  <c r="C308" i="2"/>
  <c r="C333" i="4"/>
  <c r="G333" i="4" s="1"/>
  <c r="D334" i="4" s="1"/>
  <c r="G332" i="3"/>
  <c r="C333" i="3" s="1"/>
  <c r="E333" i="3" s="1"/>
  <c r="D332" i="3"/>
  <c r="F332" i="4"/>
  <c r="F308" i="2" l="1"/>
  <c r="D308" i="2"/>
  <c r="F332" i="3"/>
  <c r="C334" i="4"/>
  <c r="G334" i="4" s="1"/>
  <c r="D335" i="4" s="1"/>
  <c r="F334" i="4"/>
  <c r="G333" i="3"/>
  <c r="C334" i="3" s="1"/>
  <c r="E334" i="3" s="1"/>
  <c r="D333" i="3"/>
  <c r="F333" i="4"/>
  <c r="I308" i="2" l="1"/>
  <c r="H308" i="2"/>
  <c r="E308" i="2" s="1"/>
  <c r="C309" i="2"/>
  <c r="J308" i="2"/>
  <c r="F333" i="3"/>
  <c r="C335" i="4"/>
  <c r="G335" i="4" s="1"/>
  <c r="D336" i="4" s="1"/>
  <c r="F335" i="4"/>
  <c r="D334" i="3"/>
  <c r="G334" i="3"/>
  <c r="C335" i="3" s="1"/>
  <c r="E335" i="3" s="1"/>
  <c r="F309" i="2" l="1"/>
  <c r="D309" i="2"/>
  <c r="C336" i="4"/>
  <c r="G336" i="4" s="1"/>
  <c r="D337" i="4" s="1"/>
  <c r="F336" i="4"/>
  <c r="G335" i="3"/>
  <c r="C336" i="3" s="1"/>
  <c r="E336" i="3" s="1"/>
  <c r="D335" i="3"/>
  <c r="F335" i="3" s="1"/>
  <c r="F334" i="3"/>
  <c r="I309" i="2" l="1"/>
  <c r="H309" i="2"/>
  <c r="E309" i="2" s="1"/>
  <c r="J309" i="2"/>
  <c r="C310" i="2"/>
  <c r="C337" i="4"/>
  <c r="G337" i="4" s="1"/>
  <c r="D338" i="4" s="1"/>
  <c r="G336" i="3"/>
  <c r="C337" i="3" s="1"/>
  <c r="E337" i="3" s="1"/>
  <c r="D336" i="3"/>
  <c r="F337" i="4"/>
  <c r="F310" i="2" l="1"/>
  <c r="D310" i="2"/>
  <c r="F336" i="3"/>
  <c r="C338" i="4"/>
  <c r="G338" i="4" s="1"/>
  <c r="D339" i="4" s="1"/>
  <c r="F338" i="4"/>
  <c r="G337" i="3"/>
  <c r="C338" i="3" s="1"/>
  <c r="E338" i="3" s="1"/>
  <c r="D337" i="3"/>
  <c r="I310" i="2" l="1"/>
  <c r="H310" i="2"/>
  <c r="E310" i="2" s="1"/>
  <c r="C311" i="2"/>
  <c r="J310" i="2"/>
  <c r="F337" i="3"/>
  <c r="C339" i="4"/>
  <c r="G339" i="4" s="1"/>
  <c r="D340" i="4" s="1"/>
  <c r="G338" i="3"/>
  <c r="C339" i="3" s="1"/>
  <c r="E339" i="3" s="1"/>
  <c r="D338" i="3"/>
  <c r="F311" i="2" l="1"/>
  <c r="D311" i="2"/>
  <c r="F338" i="3"/>
  <c r="C340" i="4"/>
  <c r="G340" i="4" s="1"/>
  <c r="D341" i="4" s="1"/>
  <c r="F340" i="4"/>
  <c r="D339" i="3"/>
  <c r="G339" i="3"/>
  <c r="C340" i="3" s="1"/>
  <c r="E340" i="3" s="1"/>
  <c r="F339" i="4"/>
  <c r="I311" i="2" l="1"/>
  <c r="H311" i="2"/>
  <c r="E311" i="2" s="1"/>
  <c r="C312" i="2"/>
  <c r="J311" i="2"/>
  <c r="C341" i="4"/>
  <c r="G341" i="4" s="1"/>
  <c r="D342" i="4" s="1"/>
  <c r="F341" i="4"/>
  <c r="G340" i="3"/>
  <c r="C341" i="3" s="1"/>
  <c r="E341" i="3" s="1"/>
  <c r="D340" i="3"/>
  <c r="F340" i="3" s="1"/>
  <c r="F339" i="3"/>
  <c r="F312" i="2" l="1"/>
  <c r="D312" i="2"/>
  <c r="C342" i="4"/>
  <c r="G342" i="4" s="1"/>
  <c r="D343" i="4" s="1"/>
  <c r="G341" i="3"/>
  <c r="C342" i="3" s="1"/>
  <c r="E342" i="3" s="1"/>
  <c r="D341" i="3"/>
  <c r="F341" i="3" s="1"/>
  <c r="I312" i="2" l="1"/>
  <c r="H312" i="2"/>
  <c r="E312" i="2" s="1"/>
  <c r="C313" i="2"/>
  <c r="J312" i="2"/>
  <c r="C343" i="4"/>
  <c r="G343" i="4" s="1"/>
  <c r="D344" i="4" s="1"/>
  <c r="G342" i="3"/>
  <c r="C343" i="3" s="1"/>
  <c r="E343" i="3" s="1"/>
  <c r="D342" i="3"/>
  <c r="F342" i="4"/>
  <c r="F313" i="2" l="1"/>
  <c r="D313" i="2"/>
  <c r="F342" i="3"/>
  <c r="C344" i="4"/>
  <c r="G344" i="4" s="1"/>
  <c r="D345" i="4" s="1"/>
  <c r="D343" i="3"/>
  <c r="G343" i="3"/>
  <c r="C344" i="3" s="1"/>
  <c r="E344" i="3" s="1"/>
  <c r="F343" i="4"/>
  <c r="I313" i="2" l="1"/>
  <c r="H313" i="2"/>
  <c r="E313" i="2" s="1"/>
  <c r="C314" i="2"/>
  <c r="J313" i="2"/>
  <c r="C345" i="4"/>
  <c r="G345" i="4" s="1"/>
  <c r="D346" i="4" s="1"/>
  <c r="G344" i="3"/>
  <c r="C345" i="3" s="1"/>
  <c r="E345" i="3" s="1"/>
  <c r="D344" i="3"/>
  <c r="F345" i="4"/>
  <c r="F343" i="3"/>
  <c r="F344" i="4"/>
  <c r="F314" i="2" l="1"/>
  <c r="D314" i="2"/>
  <c r="F344" i="3"/>
  <c r="C346" i="4"/>
  <c r="G346" i="4" s="1"/>
  <c r="D347" i="4" s="1"/>
  <c r="F346" i="4"/>
  <c r="D345" i="3"/>
  <c r="G345" i="3"/>
  <c r="C346" i="3" s="1"/>
  <c r="E346" i="3" s="1"/>
  <c r="I314" i="2" l="1"/>
  <c r="H314" i="2"/>
  <c r="E314" i="2" s="1"/>
  <c r="C315" i="2"/>
  <c r="J314" i="2"/>
  <c r="C347" i="4"/>
  <c r="G347" i="4" s="1"/>
  <c r="D348" i="4" s="1"/>
  <c r="D346" i="3"/>
  <c r="G346" i="3"/>
  <c r="C347" i="3" s="1"/>
  <c r="E347" i="3" s="1"/>
  <c r="F345" i="3"/>
  <c r="F315" i="2" l="1"/>
  <c r="D315" i="2"/>
  <c r="C348" i="4"/>
  <c r="G348" i="4" s="1"/>
  <c r="D349" i="4" s="1"/>
  <c r="F347" i="4"/>
  <c r="F348" i="4"/>
  <c r="G347" i="3"/>
  <c r="C348" i="3" s="1"/>
  <c r="E348" i="3" s="1"/>
  <c r="D347" i="3"/>
  <c r="F346" i="3"/>
  <c r="I315" i="2" l="1"/>
  <c r="H315" i="2"/>
  <c r="E315" i="2" s="1"/>
  <c r="J315" i="2"/>
  <c r="C316" i="2"/>
  <c r="F347" i="3"/>
  <c r="C349" i="4"/>
  <c r="G349" i="4" s="1"/>
  <c r="D350" i="4" s="1"/>
  <c r="G348" i="3"/>
  <c r="C349" i="3" s="1"/>
  <c r="E349" i="3" s="1"/>
  <c r="D348" i="3"/>
  <c r="F316" i="2" l="1"/>
  <c r="D316" i="2"/>
  <c r="F348" i="3"/>
  <c r="C350" i="4"/>
  <c r="G350" i="4" s="1"/>
  <c r="D351" i="4" s="1"/>
  <c r="F349" i="4"/>
  <c r="D349" i="3"/>
  <c r="G349" i="3"/>
  <c r="C350" i="3" s="1"/>
  <c r="E350" i="3" s="1"/>
  <c r="I316" i="2" l="1"/>
  <c r="H316" i="2"/>
  <c r="E316" i="2" s="1"/>
  <c r="J316" i="2"/>
  <c r="C317" i="2"/>
  <c r="C351" i="4"/>
  <c r="G351" i="4" s="1"/>
  <c r="D352" i="4" s="1"/>
  <c r="F349" i="3"/>
  <c r="F350" i="4"/>
  <c r="D350" i="3"/>
  <c r="G350" i="3"/>
  <c r="C351" i="3" s="1"/>
  <c r="E351" i="3" s="1"/>
  <c r="F317" i="2" l="1"/>
  <c r="D317" i="2"/>
  <c r="C352" i="4"/>
  <c r="G352" i="4" s="1"/>
  <c r="D353" i="4" s="1"/>
  <c r="F351" i="4"/>
  <c r="G351" i="3"/>
  <c r="C352" i="3" s="1"/>
  <c r="E352" i="3" s="1"/>
  <c r="D351" i="3"/>
  <c r="F350" i="3"/>
  <c r="I317" i="2" l="1"/>
  <c r="H317" i="2"/>
  <c r="E317" i="2" s="1"/>
  <c r="C318" i="2"/>
  <c r="J317" i="2"/>
  <c r="C353" i="4"/>
  <c r="G353" i="4" s="1"/>
  <c r="D354" i="4" s="1"/>
  <c r="F353" i="4"/>
  <c r="G352" i="3"/>
  <c r="C353" i="3" s="1"/>
  <c r="E353" i="3" s="1"/>
  <c r="D352" i="3"/>
  <c r="F351" i="3"/>
  <c r="F352" i="4"/>
  <c r="F318" i="2" l="1"/>
  <c r="D318" i="2"/>
  <c r="F352" i="3"/>
  <c r="C354" i="4"/>
  <c r="G354" i="4" s="1"/>
  <c r="D355" i="4" s="1"/>
  <c r="G353" i="3"/>
  <c r="C354" i="3" s="1"/>
  <c r="E354" i="3" s="1"/>
  <c r="D353" i="3"/>
  <c r="I318" i="2" l="1"/>
  <c r="H318" i="2"/>
  <c r="E318" i="2" s="1"/>
  <c r="C319" i="2"/>
  <c r="J318" i="2"/>
  <c r="F353" i="3"/>
  <c r="C355" i="4"/>
  <c r="G355" i="4" s="1"/>
  <c r="D356" i="4" s="1"/>
  <c r="F354" i="4"/>
  <c r="D354" i="3"/>
  <c r="G354" i="3"/>
  <c r="C355" i="3" s="1"/>
  <c r="E355" i="3" s="1"/>
  <c r="F319" i="2" l="1"/>
  <c r="D319" i="2"/>
  <c r="C356" i="4"/>
  <c r="G356" i="4" s="1"/>
  <c r="D357" i="4" s="1"/>
  <c r="F355" i="4"/>
  <c r="G355" i="3"/>
  <c r="C356" i="3" s="1"/>
  <c r="E356" i="3" s="1"/>
  <c r="D355" i="3"/>
  <c r="F354" i="3"/>
  <c r="I319" i="2" l="1"/>
  <c r="H319" i="2"/>
  <c r="E319" i="2" s="1"/>
  <c r="C320" i="2"/>
  <c r="J319" i="2"/>
  <c r="F355" i="3"/>
  <c r="C357" i="4"/>
  <c r="G357" i="4" s="1"/>
  <c r="D358" i="4" s="1"/>
  <c r="G356" i="3"/>
  <c r="C357" i="3" s="1"/>
  <c r="E357" i="3" s="1"/>
  <c r="D356" i="3"/>
  <c r="F356" i="4"/>
  <c r="F320" i="2" l="1"/>
  <c r="D320" i="2"/>
  <c r="F356" i="3"/>
  <c r="C358" i="4"/>
  <c r="G358" i="4" s="1"/>
  <c r="D359" i="4" s="1"/>
  <c r="G357" i="3"/>
  <c r="C358" i="3" s="1"/>
  <c r="E358" i="3" s="1"/>
  <c r="D357" i="3"/>
  <c r="F357" i="4"/>
  <c r="I320" i="2" l="1"/>
  <c r="H320" i="2"/>
  <c r="E320" i="2" s="1"/>
  <c r="J320" i="2"/>
  <c r="C321" i="2"/>
  <c r="F357" i="3"/>
  <c r="C359" i="4"/>
  <c r="G359" i="4" s="1"/>
  <c r="D360" i="4" s="1"/>
  <c r="D358" i="3"/>
  <c r="G358" i="3"/>
  <c r="C359" i="3" s="1"/>
  <c r="E359" i="3" s="1"/>
  <c r="F358" i="4"/>
  <c r="F321" i="2" l="1"/>
  <c r="D321" i="2"/>
  <c r="C360" i="4"/>
  <c r="G360" i="4" s="1"/>
  <c r="D361" i="4" s="1"/>
  <c r="F360" i="4"/>
  <c r="G359" i="3"/>
  <c r="C360" i="3" s="1"/>
  <c r="E360" i="3" s="1"/>
  <c r="D359" i="3"/>
  <c r="F359" i="4"/>
  <c r="F358" i="3"/>
  <c r="I321" i="2" l="1"/>
  <c r="H321" i="2"/>
  <c r="E321" i="2" s="1"/>
  <c r="J321" i="2"/>
  <c r="C322" i="2"/>
  <c r="F359" i="3"/>
  <c r="C361" i="4"/>
  <c r="G361" i="4" s="1"/>
  <c r="D362" i="4" s="1"/>
  <c r="D360" i="3"/>
  <c r="G360" i="3"/>
  <c r="C361" i="3" s="1"/>
  <c r="E361" i="3" s="1"/>
  <c r="F322" i="2" l="1"/>
  <c r="D322" i="2"/>
  <c r="C362" i="4"/>
  <c r="G362" i="4" s="1"/>
  <c r="D363" i="4" s="1"/>
  <c r="F362" i="4"/>
  <c r="G361" i="3"/>
  <c r="C362" i="3" s="1"/>
  <c r="E362" i="3" s="1"/>
  <c r="D361" i="3"/>
  <c r="F361" i="4"/>
  <c r="F360" i="3"/>
  <c r="I322" i="2" l="1"/>
  <c r="H322" i="2"/>
  <c r="E322" i="2" s="1"/>
  <c r="J322" i="2"/>
  <c r="C323" i="2"/>
  <c r="F361" i="3"/>
  <c r="C363" i="4"/>
  <c r="G363" i="4" s="1"/>
  <c r="D364" i="4" s="1"/>
  <c r="D362" i="3"/>
  <c r="G362" i="3"/>
  <c r="C363" i="3" s="1"/>
  <c r="E363" i="3" s="1"/>
  <c r="F323" i="2" l="1"/>
  <c r="D323" i="2"/>
  <c r="C364" i="4"/>
  <c r="G364" i="4" s="1"/>
  <c r="D365" i="4" s="1"/>
  <c r="G363" i="3"/>
  <c r="C364" i="3" s="1"/>
  <c r="E364" i="3" s="1"/>
  <c r="D363" i="3"/>
  <c r="F363" i="4"/>
  <c r="F362" i="3"/>
  <c r="I323" i="2" l="1"/>
  <c r="H323" i="2"/>
  <c r="E323" i="2" s="1"/>
  <c r="C324" i="2"/>
  <c r="J323" i="2"/>
  <c r="C365" i="4"/>
  <c r="G365" i="4" s="1"/>
  <c r="D366" i="4" s="1"/>
  <c r="F363" i="3"/>
  <c r="F364" i="4"/>
  <c r="D364" i="3"/>
  <c r="G364" i="3"/>
  <c r="C365" i="3" s="1"/>
  <c r="E365" i="3" s="1"/>
  <c r="F324" i="2" l="1"/>
  <c r="D324" i="2"/>
  <c r="C366" i="4"/>
  <c r="G366" i="4" s="1"/>
  <c r="D367" i="4" s="1"/>
  <c r="F365" i="4"/>
  <c r="G365" i="3"/>
  <c r="C366" i="3" s="1"/>
  <c r="E366" i="3" s="1"/>
  <c r="D365" i="3"/>
  <c r="F364" i="3"/>
  <c r="I324" i="2" l="1"/>
  <c r="H324" i="2"/>
  <c r="E324" i="2" s="1"/>
  <c r="J324" i="2"/>
  <c r="C325" i="2"/>
  <c r="C367" i="4"/>
  <c r="G367" i="4" s="1"/>
  <c r="D368" i="4" s="1"/>
  <c r="F365" i="3"/>
  <c r="G366" i="3"/>
  <c r="C367" i="3" s="1"/>
  <c r="E367" i="3" s="1"/>
  <c r="D366" i="3"/>
  <c r="F366" i="4"/>
  <c r="F325" i="2" l="1"/>
  <c r="D325" i="2"/>
  <c r="F366" i="3"/>
  <c r="C368" i="4"/>
  <c r="G368" i="4" s="1"/>
  <c r="D369" i="4" s="1"/>
  <c r="F368" i="4"/>
  <c r="F367" i="4"/>
  <c r="D367" i="3"/>
  <c r="G367" i="3"/>
  <c r="C368" i="3" s="1"/>
  <c r="E368" i="3" s="1"/>
  <c r="I325" i="2" l="1"/>
  <c r="H325" i="2"/>
  <c r="E325" i="2" s="1"/>
  <c r="J325" i="2"/>
  <c r="C326" i="2"/>
  <c r="C369" i="4"/>
  <c r="G369" i="4" s="1"/>
  <c r="D370" i="4" s="1"/>
  <c r="F367" i="3"/>
  <c r="D368" i="3"/>
  <c r="G368" i="3"/>
  <c r="C369" i="3" s="1"/>
  <c r="E369" i="3" s="1"/>
  <c r="F369" i="4"/>
  <c r="F326" i="2" l="1"/>
  <c r="D326" i="2"/>
  <c r="C370" i="4"/>
  <c r="G370" i="4" s="1"/>
  <c r="D371" i="4" s="1"/>
  <c r="F368" i="3"/>
  <c r="G369" i="3"/>
  <c r="C370" i="3" s="1"/>
  <c r="E370" i="3" s="1"/>
  <c r="D369" i="3"/>
  <c r="I326" i="2" l="1"/>
  <c r="H326" i="2"/>
  <c r="E326" i="2" s="1"/>
  <c r="C327" i="2"/>
  <c r="J326" i="2"/>
  <c r="C371" i="4"/>
  <c r="G371" i="4" s="1"/>
  <c r="D372" i="4" s="1"/>
  <c r="F370" i="4"/>
  <c r="D370" i="3"/>
  <c r="G370" i="3"/>
  <c r="C371" i="3" s="1"/>
  <c r="E371" i="3" s="1"/>
  <c r="F369" i="3"/>
  <c r="F327" i="2" l="1"/>
  <c r="D327" i="2"/>
  <c r="C372" i="4"/>
  <c r="G372" i="4" s="1"/>
  <c r="D373" i="4" s="1"/>
  <c r="D371" i="3"/>
  <c r="G371" i="3"/>
  <c r="C372" i="3" s="1"/>
  <c r="E372" i="3" s="1"/>
  <c r="F371" i="4"/>
  <c r="F370" i="3"/>
  <c r="I327" i="2" l="1"/>
  <c r="H327" i="2"/>
  <c r="E327" i="2" s="1"/>
  <c r="C328" i="2"/>
  <c r="J327" i="2"/>
  <c r="C373" i="4"/>
  <c r="G373" i="4" s="1"/>
  <c r="D374" i="4" s="1"/>
  <c r="F373" i="4"/>
  <c r="D372" i="3"/>
  <c r="G372" i="3"/>
  <c r="C373" i="3" s="1"/>
  <c r="E373" i="3" s="1"/>
  <c r="F371" i="3"/>
  <c r="F372" i="4"/>
  <c r="F328" i="2" l="1"/>
  <c r="D328" i="2"/>
  <c r="C374" i="4"/>
  <c r="G374" i="4" s="1"/>
  <c r="D375" i="4" s="1"/>
  <c r="G373" i="3"/>
  <c r="C374" i="3" s="1"/>
  <c r="E374" i="3" s="1"/>
  <c r="D373" i="3"/>
  <c r="F372" i="3"/>
  <c r="I328" i="2" l="1"/>
  <c r="H328" i="2"/>
  <c r="J328" i="2"/>
  <c r="C329" i="2"/>
  <c r="F373" i="3"/>
  <c r="C375" i="4"/>
  <c r="G375" i="4" s="1"/>
  <c r="D376" i="4" s="1"/>
  <c r="F375" i="4"/>
  <c r="F374" i="4"/>
  <c r="G374" i="3"/>
  <c r="C375" i="3" s="1"/>
  <c r="E375" i="3" s="1"/>
  <c r="D374" i="3"/>
  <c r="F329" i="2" l="1"/>
  <c r="D329" i="2"/>
  <c r="E328" i="2"/>
  <c r="F374" i="3"/>
  <c r="C376" i="4"/>
  <c r="E377" i="4"/>
  <c r="D375" i="3"/>
  <c r="E376" i="3"/>
  <c r="I329" i="2" l="1"/>
  <c r="H329" i="2"/>
  <c r="C330" i="2"/>
  <c r="J329" i="2"/>
  <c r="F375" i="3"/>
  <c r="F376" i="3" s="1"/>
  <c r="M29" i="2" s="1"/>
  <c r="D376" i="3"/>
  <c r="M28" i="2" s="1"/>
  <c r="G375" i="3"/>
  <c r="C376" i="3" s="1"/>
  <c r="G376" i="3" s="1"/>
  <c r="F376" i="4"/>
  <c r="F377" i="4" s="1"/>
  <c r="M32" i="2" s="1"/>
  <c r="D377" i="4"/>
  <c r="M31" i="2" s="1"/>
  <c r="G376" i="4"/>
  <c r="C377" i="4" s="1"/>
  <c r="G377" i="4" s="1"/>
  <c r="F330" i="2" l="1"/>
  <c r="D330" i="2"/>
  <c r="E329" i="2"/>
  <c r="I330" i="2" l="1"/>
  <c r="H330" i="2"/>
  <c r="C331" i="2"/>
  <c r="J330" i="2"/>
  <c r="F331" i="2" l="1"/>
  <c r="D331" i="2"/>
  <c r="E330" i="2"/>
  <c r="I331" i="2" l="1"/>
  <c r="H331" i="2"/>
  <c r="J331" i="2"/>
  <c r="C332" i="2"/>
  <c r="F332" i="2" l="1"/>
  <c r="D332" i="2"/>
  <c r="E331" i="2"/>
  <c r="I332" i="2" l="1"/>
  <c r="H332" i="2"/>
  <c r="C333" i="2"/>
  <c r="J332" i="2"/>
  <c r="F333" i="2" l="1"/>
  <c r="D333" i="2"/>
  <c r="E332" i="2"/>
  <c r="I333" i="2" l="1"/>
  <c r="H333" i="2"/>
  <c r="E333" i="2" s="1"/>
  <c r="J333" i="2"/>
  <c r="C334" i="2"/>
  <c r="F334" i="2" l="1"/>
  <c r="D334" i="2"/>
  <c r="I334" i="2" l="1"/>
  <c r="H334" i="2"/>
  <c r="E334" i="2" s="1"/>
  <c r="C335" i="2"/>
  <c r="J334" i="2"/>
  <c r="F335" i="2" l="1"/>
  <c r="D335" i="2"/>
  <c r="I335" i="2" l="1"/>
  <c r="H335" i="2"/>
  <c r="E335" i="2" s="1"/>
  <c r="J335" i="2"/>
  <c r="C336" i="2"/>
  <c r="F336" i="2" l="1"/>
  <c r="D336" i="2"/>
  <c r="I336" i="2" l="1"/>
  <c r="H336" i="2"/>
  <c r="E336" i="2" s="1"/>
  <c r="J336" i="2"/>
  <c r="C337" i="2"/>
  <c r="F337" i="2" l="1"/>
  <c r="D337" i="2"/>
  <c r="I337" i="2" l="1"/>
  <c r="H337" i="2"/>
  <c r="E337" i="2" s="1"/>
  <c r="J337" i="2"/>
  <c r="C338" i="2"/>
  <c r="F338" i="2" l="1"/>
  <c r="D338" i="2"/>
  <c r="I338" i="2" l="1"/>
  <c r="H338" i="2"/>
  <c r="E338" i="2" s="1"/>
  <c r="J338" i="2"/>
  <c r="C339" i="2"/>
  <c r="F339" i="2" l="1"/>
  <c r="D339" i="2"/>
  <c r="I339" i="2" l="1"/>
  <c r="H339" i="2"/>
  <c r="E339" i="2" s="1"/>
  <c r="C340" i="2"/>
  <c r="J339" i="2"/>
  <c r="F340" i="2" l="1"/>
  <c r="D340" i="2"/>
  <c r="I340" i="2" l="1"/>
  <c r="H340" i="2"/>
  <c r="E340" i="2" s="1"/>
  <c r="C341" i="2"/>
  <c r="J340" i="2"/>
  <c r="F341" i="2" l="1"/>
  <c r="D341" i="2"/>
  <c r="I341" i="2" l="1"/>
  <c r="H341" i="2"/>
  <c r="E341" i="2" s="1"/>
  <c r="C342" i="2"/>
  <c r="J341" i="2"/>
  <c r="F342" i="2" l="1"/>
  <c r="D342" i="2"/>
  <c r="I342" i="2" l="1"/>
  <c r="H342" i="2"/>
  <c r="E342" i="2" s="1"/>
  <c r="J342" i="2"/>
  <c r="C343" i="2"/>
  <c r="F343" i="2" l="1"/>
  <c r="D343" i="2"/>
  <c r="I343" i="2" l="1"/>
  <c r="H343" i="2"/>
  <c r="E343" i="2" s="1"/>
  <c r="C344" i="2"/>
  <c r="J343" i="2"/>
  <c r="F344" i="2" l="1"/>
  <c r="D344" i="2"/>
  <c r="I344" i="2" l="1"/>
  <c r="H344" i="2"/>
  <c r="E344" i="2" s="1"/>
  <c r="J344" i="2"/>
  <c r="C345" i="2"/>
  <c r="F345" i="2" l="1"/>
  <c r="D345" i="2"/>
  <c r="I345" i="2" l="1"/>
  <c r="H345" i="2"/>
  <c r="E345" i="2" s="1"/>
  <c r="C346" i="2"/>
  <c r="J345" i="2"/>
  <c r="F346" i="2" l="1"/>
  <c r="D346" i="2"/>
  <c r="I346" i="2" l="1"/>
  <c r="H346" i="2"/>
  <c r="E346" i="2" s="1"/>
  <c r="J346" i="2"/>
  <c r="C347" i="2"/>
  <c r="F347" i="2" l="1"/>
  <c r="D347" i="2"/>
  <c r="I347" i="2" l="1"/>
  <c r="H347" i="2"/>
  <c r="E347" i="2" s="1"/>
  <c r="C348" i="2"/>
  <c r="J347" i="2"/>
  <c r="F348" i="2" l="1"/>
  <c r="D348" i="2"/>
  <c r="I348" i="2" l="1"/>
  <c r="H348" i="2"/>
  <c r="E348" i="2" s="1"/>
  <c r="C349" i="2"/>
  <c r="J348" i="2"/>
  <c r="F349" i="2" l="1"/>
  <c r="D349" i="2"/>
  <c r="I349" i="2" l="1"/>
  <c r="H349" i="2"/>
  <c r="E349" i="2" s="1"/>
  <c r="J349" i="2"/>
  <c r="C350" i="2"/>
  <c r="F350" i="2" l="1"/>
  <c r="D350" i="2"/>
  <c r="I350" i="2" l="1"/>
  <c r="H350" i="2"/>
  <c r="E350" i="2" s="1"/>
  <c r="C351" i="2"/>
  <c r="J350" i="2"/>
  <c r="F351" i="2" l="1"/>
  <c r="D351" i="2"/>
  <c r="I351" i="2" l="1"/>
  <c r="H351" i="2"/>
  <c r="E351" i="2" s="1"/>
  <c r="C352" i="2"/>
  <c r="J351" i="2"/>
  <c r="F352" i="2" l="1"/>
  <c r="D352" i="2"/>
  <c r="I352" i="2" l="1"/>
  <c r="H352" i="2"/>
  <c r="E352" i="2" s="1"/>
  <c r="J352" i="2"/>
  <c r="C353" i="2"/>
  <c r="F353" i="2" l="1"/>
  <c r="D353" i="2"/>
  <c r="I353" i="2" l="1"/>
  <c r="H353" i="2"/>
  <c r="E353" i="2" s="1"/>
  <c r="C354" i="2"/>
  <c r="J353" i="2"/>
  <c r="F354" i="2" l="1"/>
  <c r="D354" i="2"/>
  <c r="I354" i="2" l="1"/>
  <c r="H354" i="2"/>
  <c r="E354" i="2" s="1"/>
  <c r="J354" i="2"/>
  <c r="C355" i="2"/>
  <c r="F355" i="2" l="1"/>
  <c r="D355" i="2"/>
  <c r="I355" i="2" l="1"/>
  <c r="H355" i="2"/>
  <c r="E355" i="2" s="1"/>
  <c r="J355" i="2"/>
  <c r="C356" i="2"/>
  <c r="F356" i="2" l="1"/>
  <c r="D356" i="2"/>
  <c r="I356" i="2" l="1"/>
  <c r="H356" i="2"/>
  <c r="E356" i="2" s="1"/>
  <c r="J356" i="2"/>
  <c r="C357" i="2"/>
  <c r="F357" i="2" l="1"/>
  <c r="D357" i="2"/>
  <c r="I357" i="2" l="1"/>
  <c r="H357" i="2"/>
  <c r="E357" i="2" s="1"/>
  <c r="J357" i="2"/>
  <c r="C358" i="2"/>
  <c r="F358" i="2" l="1"/>
  <c r="D358" i="2"/>
  <c r="I358" i="2" l="1"/>
  <c r="H358" i="2"/>
  <c r="E358" i="2" s="1"/>
  <c r="C359" i="2"/>
  <c r="J358" i="2"/>
  <c r="F359" i="2" l="1"/>
  <c r="D359" i="2"/>
  <c r="I359" i="2" l="1"/>
  <c r="H359" i="2"/>
  <c r="E359" i="2" s="1"/>
  <c r="J359" i="2"/>
  <c r="C360" i="2"/>
  <c r="F360" i="2" l="1"/>
  <c r="D360" i="2"/>
  <c r="I360" i="2" l="1"/>
  <c r="H360" i="2"/>
  <c r="E360" i="2" s="1"/>
  <c r="J360" i="2"/>
  <c r="C361" i="2"/>
  <c r="F361" i="2" l="1"/>
  <c r="D361" i="2"/>
  <c r="I361" i="2" l="1"/>
  <c r="H361" i="2"/>
  <c r="E361" i="2" s="1"/>
  <c r="J361" i="2"/>
  <c r="C362" i="2"/>
  <c r="F362" i="2" l="1"/>
  <c r="D362" i="2"/>
  <c r="I362" i="2" l="1"/>
  <c r="H362" i="2"/>
  <c r="E362" i="2" s="1"/>
  <c r="C363" i="2"/>
  <c r="J362" i="2"/>
  <c r="F363" i="2" l="1"/>
  <c r="D363" i="2"/>
  <c r="I363" i="2" l="1"/>
  <c r="H363" i="2"/>
  <c r="E363" i="2" s="1"/>
  <c r="C364" i="2"/>
  <c r="J363" i="2"/>
  <c r="F364" i="2" l="1"/>
  <c r="D364" i="2"/>
  <c r="I364" i="2" l="1"/>
  <c r="H364" i="2"/>
  <c r="E364" i="2" s="1"/>
  <c r="C365" i="2"/>
  <c r="J364" i="2"/>
  <c r="F365" i="2" l="1"/>
  <c r="D365" i="2"/>
  <c r="I365" i="2" l="1"/>
  <c r="H365" i="2"/>
  <c r="E365" i="2" s="1"/>
  <c r="C366" i="2"/>
  <c r="J365" i="2"/>
  <c r="F366" i="2" l="1"/>
  <c r="D366" i="2"/>
  <c r="I366" i="2" l="1"/>
  <c r="H366" i="2"/>
  <c r="E366" i="2" s="1"/>
  <c r="C367" i="2"/>
  <c r="J366" i="2"/>
  <c r="F367" i="2" l="1"/>
  <c r="D367" i="2"/>
  <c r="I367" i="2" l="1"/>
  <c r="H367" i="2"/>
  <c r="E367" i="2" s="1"/>
  <c r="J367" i="2"/>
  <c r="C368" i="2"/>
  <c r="F368" i="2" l="1"/>
  <c r="D368" i="2"/>
  <c r="I368" i="2" l="1"/>
  <c r="H368" i="2"/>
  <c r="E368" i="2" s="1"/>
  <c r="J368" i="2"/>
  <c r="C369" i="2"/>
  <c r="F369" i="2" l="1"/>
  <c r="D369" i="2"/>
  <c r="I369" i="2" l="1"/>
  <c r="H369" i="2"/>
  <c r="E369" i="2" s="1"/>
  <c r="J369" i="2"/>
  <c r="C370" i="2"/>
  <c r="F370" i="2" l="1"/>
  <c r="D370" i="2"/>
  <c r="I370" i="2" l="1"/>
  <c r="H370" i="2"/>
  <c r="E370" i="2" s="1"/>
  <c r="C371" i="2"/>
  <c r="J370" i="2"/>
  <c r="F371" i="2" l="1"/>
  <c r="D371" i="2"/>
  <c r="I371" i="2" l="1"/>
  <c r="H371" i="2"/>
  <c r="E371" i="2" s="1"/>
  <c r="J371" i="2"/>
  <c r="C372" i="2"/>
  <c r="F372" i="2" l="1"/>
  <c r="D372" i="2"/>
  <c r="I372" i="2" l="1"/>
  <c r="H372" i="2"/>
  <c r="E372" i="2" s="1"/>
  <c r="J372" i="2"/>
  <c r="C373" i="2"/>
  <c r="F373" i="2" l="1"/>
  <c r="D373" i="2"/>
  <c r="I373" i="2" l="1"/>
  <c r="H373" i="2"/>
  <c r="E373" i="2" s="1"/>
  <c r="J373" i="2"/>
  <c r="C374" i="2"/>
  <c r="F374" i="2" l="1"/>
  <c r="D374" i="2"/>
  <c r="I374" i="2" l="1"/>
  <c r="H374" i="2"/>
  <c r="E374" i="2" s="1"/>
  <c r="J374" i="2"/>
  <c r="C375" i="2"/>
  <c r="F375" i="2" l="1"/>
  <c r="D375" i="2"/>
  <c r="I375" i="2" l="1"/>
  <c r="H375" i="2"/>
  <c r="E375" i="2" s="1"/>
  <c r="J375" i="2"/>
  <c r="C376" i="2"/>
  <c r="F376" i="2" l="1"/>
  <c r="D376" i="2"/>
  <c r="I376" i="2" l="1"/>
  <c r="H376" i="2"/>
  <c r="E376" i="2" s="1"/>
  <c r="C377" i="2"/>
  <c r="J376" i="2"/>
  <c r="F377" i="2" l="1"/>
  <c r="D377" i="2"/>
  <c r="I377" i="2" l="1"/>
  <c r="H377" i="2"/>
  <c r="E377" i="2" s="1"/>
  <c r="J377" i="2"/>
  <c r="C378" i="2"/>
  <c r="F378" i="2" l="1"/>
  <c r="D378" i="2"/>
  <c r="I378" i="2" l="1"/>
  <c r="H378" i="2"/>
  <c r="E378" i="2" s="1"/>
  <c r="J378" i="2"/>
  <c r="C379" i="2"/>
  <c r="F379" i="2" l="1"/>
  <c r="D379" i="2"/>
  <c r="I379" i="2" l="1"/>
  <c r="H379" i="2"/>
  <c r="E379" i="2" s="1"/>
  <c r="J379" i="2"/>
  <c r="C380" i="2"/>
  <c r="F380" i="2" l="1"/>
  <c r="D380" i="2"/>
  <c r="I380" i="2" l="1"/>
  <c r="H380" i="2"/>
  <c r="E380" i="2" s="1"/>
  <c r="C381" i="2"/>
  <c r="J380" i="2"/>
  <c r="F381" i="2" l="1"/>
  <c r="D381" i="2"/>
  <c r="I381" i="2" l="1"/>
  <c r="H381" i="2"/>
  <c r="E381" i="2" s="1"/>
  <c r="C382" i="2"/>
  <c r="J381" i="2"/>
  <c r="F382" i="2" l="1"/>
  <c r="D382" i="2"/>
  <c r="I382" i="2" l="1"/>
  <c r="H382" i="2"/>
  <c r="E382" i="2" s="1"/>
  <c r="J382" i="2"/>
  <c r="C383" i="2"/>
  <c r="D383" i="2" l="1"/>
  <c r="F383" i="2"/>
  <c r="D384" i="2"/>
  <c r="I383" i="2" l="1"/>
  <c r="H383" i="2"/>
  <c r="E383" i="2" s="1"/>
  <c r="E384" i="2" s="1"/>
  <c r="E22" i="2" s="1"/>
  <c r="J383" i="2"/>
  <c r="F384" i="2"/>
  <c r="F22" i="2" s="1"/>
  <c r="M13" i="2"/>
  <c r="D22" i="2"/>
  <c r="H384" i="2"/>
  <c r="I384" i="2" l="1"/>
  <c r="I22" i="2" s="1"/>
  <c r="M15" i="2"/>
  <c r="H22" i="2"/>
  <c r="M26" i="2"/>
  <c r="M25" i="2"/>
</calcChain>
</file>

<file path=xl/sharedStrings.xml><?xml version="1.0" encoding="utf-8"?>
<sst xmlns="http://schemas.openxmlformats.org/spreadsheetml/2006/main" count="66" uniqueCount="43">
  <si>
    <t>BGK</t>
  </si>
  <si>
    <t>Kwota kredytu</t>
  </si>
  <si>
    <t>Miesiąc</t>
  </si>
  <si>
    <t>Zadłużenie</t>
  </si>
  <si>
    <t>Odsetki</t>
  </si>
  <si>
    <t>Kapitał</t>
  </si>
  <si>
    <t>Ilość rat</t>
  </si>
  <si>
    <t>Odsetki klienta</t>
  </si>
  <si>
    <t>Dopłata</t>
  </si>
  <si>
    <t>Rata</t>
  </si>
  <si>
    <t>Saldo</t>
  </si>
  <si>
    <t>Podsumowanie</t>
  </si>
  <si>
    <t>Okres spłaty (lata)</t>
  </si>
  <si>
    <t>Standardowy kredyt o ratach malejących</t>
  </si>
  <si>
    <t>Podsumowanie Bezpieczny kredyt 2%</t>
  </si>
  <si>
    <t>Całkowita spłacana kwota (suma rat)</t>
  </si>
  <si>
    <t>Koszt kredytu (odsetki minus dopłata)</t>
  </si>
  <si>
    <t>Koszt kredytu (odsetki)</t>
  </si>
  <si>
    <t>Program Bezpieczny Kredyt 2%</t>
  </si>
  <si>
    <t>Różnica w stosunku do kredytu o ratach równych</t>
  </si>
  <si>
    <t>Różnica w stosunku do kredytu o ratach malejących</t>
  </si>
  <si>
    <t>Rata po zakończeniu programu</t>
  </si>
  <si>
    <t>Kapitał do spłaty po zakończeniu programu (10 lat)</t>
  </si>
  <si>
    <t>Wskaźnik kwartalny BGK</t>
  </si>
  <si>
    <t>Rata z dopłatą</t>
  </si>
  <si>
    <t>Odsetki bez dopłat</t>
  </si>
  <si>
    <t>Standardowy kredyt o ratach równe</t>
  </si>
  <si>
    <t>Suma dopłat z programu BK2%</t>
  </si>
  <si>
    <t>Oprocentowanie w okresie dopłat</t>
  </si>
  <si>
    <t>Oprocentowanie kredytu standard</t>
  </si>
  <si>
    <t>Podsumowanie kredyt standard rata równa bez programu BK2%,</t>
  </si>
  <si>
    <t>Podsumowanie kredyt standard rata malejąca bez programu BK2%</t>
  </si>
  <si>
    <t>Okres spłaty (lata) min 15, max 30</t>
  </si>
  <si>
    <t>Rata bez dopłaty</t>
  </si>
  <si>
    <t>Odsetki zapłacone w okresie dopłat (10 lat)</t>
  </si>
  <si>
    <t>Jesteśmy na rynku kredytów hipotecznych od ponad 17 lat!</t>
  </si>
  <si>
    <t>KALKULATOR DLA EKSPERTÓW KREDYTOWYCH DO WYLICZANIA RAT KREDYTOWYCH BK2%</t>
  </si>
  <si>
    <t>Kwota kredytu (max 500 lub 600 tyś)</t>
  </si>
  <si>
    <r>
      <t xml:space="preserve">
</t>
    </r>
    <r>
      <rPr>
        <b/>
        <sz val="9"/>
        <color theme="1"/>
        <rFont val="Cambria"/>
        <family val="1"/>
        <charset val="238"/>
        <scheme val="major"/>
      </rPr>
      <t>Feniks Finanse Sp. z o.o.</t>
    </r>
    <r>
      <rPr>
        <sz val="9"/>
        <color theme="1"/>
        <rFont val="Cambria"/>
        <family val="1"/>
        <charset val="238"/>
        <scheme val="major"/>
      </rPr>
      <t xml:space="preserve"> to ogólnopolski Pośrednik finansowy </t>
    </r>
    <r>
      <rPr>
        <b/>
        <sz val="9"/>
        <color theme="1"/>
        <rFont val="Cambria"/>
        <family val="1"/>
        <charset val="238"/>
        <scheme val="major"/>
      </rPr>
      <t>z ponad 17 letnim doświadczeniem w pośrednictwie kredytu hipotecznego.</t>
    </r>
    <r>
      <rPr>
        <sz val="9"/>
        <color theme="1"/>
        <rFont val="Cambria"/>
        <family val="1"/>
        <charset val="238"/>
        <scheme val="major"/>
      </rPr>
      <t xml:space="preserve"> Plasujemy się w pierwszej siódemce Pośredników Kredytu Hipotecznego w Polsce.  Do grona naszych ekspertów należą osoby z wieloletnim doświadczeniem oraz nienaganną opinią na rynku.
</t>
    </r>
    <r>
      <rPr>
        <b/>
        <sz val="9"/>
        <color theme="1"/>
        <rFont val="Cambria"/>
        <family val="1"/>
        <charset val="238"/>
        <scheme val="major"/>
      </rPr>
      <t xml:space="preserve">Współpracujemy </t>
    </r>
    <r>
      <rPr>
        <u/>
        <sz val="9"/>
        <color theme="1"/>
        <rFont val="Cambria"/>
        <family val="1"/>
        <charset val="238"/>
        <scheme val="major"/>
      </rPr>
      <t>ze wszystkim bankami oferującymi kredyty hipoteczne na podstawie własnych ogólnopolskich umów centralnych. N</t>
    </r>
    <r>
      <rPr>
        <sz val="9"/>
        <color theme="1"/>
        <rFont val="Cambria"/>
        <family val="1"/>
        <charset val="238"/>
        <scheme val="major"/>
      </rPr>
      <t xml:space="preserve">aszym ekspertom udostępniamy </t>
    </r>
    <r>
      <rPr>
        <b/>
        <sz val="9"/>
        <color theme="1"/>
        <rFont val="Cambria"/>
        <family val="1"/>
        <charset val="238"/>
        <scheme val="major"/>
      </rPr>
      <t>nowoczesne narzędzia</t>
    </r>
    <r>
      <rPr>
        <sz val="9"/>
        <color theme="1"/>
        <rFont val="Cambria"/>
        <family val="1"/>
        <charset val="238"/>
        <scheme val="major"/>
      </rPr>
      <t xml:space="preserve"> ułatwiające pracę z Klientem. </t>
    </r>
    <r>
      <rPr>
        <b/>
        <sz val="9"/>
        <color theme="1"/>
        <rFont val="Cambria"/>
        <family val="1"/>
        <charset val="238"/>
        <scheme val="major"/>
      </rPr>
      <t>Posiadamy własną porównywarkę kredytową</t>
    </r>
    <r>
      <rPr>
        <sz val="9"/>
        <color theme="1"/>
        <rFont val="Cambria"/>
        <family val="1"/>
        <charset val="238"/>
        <scheme val="major"/>
      </rPr>
      <t xml:space="preserve"> służącą do porównania parametrów ofert bankowych, oraz generowania symulacji kredytowych. W przypadku jakichkolwiek problemów nasi eksperci mają do dyspozycji wyspecjalizowany zespół wsparcia. 
</t>
    </r>
    <r>
      <rPr>
        <b/>
        <sz val="9"/>
        <rFont val="Cambria"/>
        <family val="1"/>
        <charset val="238"/>
        <scheme val="major"/>
      </rPr>
      <t xml:space="preserve">Dołącz do stabilnej i wiarygodnej instytucji o nienagannej opinii oraz wieloletnim doświadczeniu! </t>
    </r>
    <r>
      <rPr>
        <sz val="9"/>
        <color theme="1"/>
        <rFont val="Cambria"/>
        <family val="1"/>
        <charset val="238"/>
        <scheme val="major"/>
      </rPr>
      <t xml:space="preserve">
</t>
    </r>
    <r>
      <rPr>
        <b/>
        <sz val="9"/>
        <color theme="1"/>
        <rFont val="Cambria"/>
        <family val="1"/>
        <charset val="238"/>
        <scheme val="major"/>
      </rPr>
      <t>Skontaktuj się z nami:</t>
    </r>
    <r>
      <rPr>
        <sz val="9"/>
        <color theme="1"/>
        <rFont val="Cambria"/>
        <family val="1"/>
        <charset val="238"/>
        <scheme val="major"/>
      </rPr>
      <t xml:space="preserve">
</t>
    </r>
    <r>
      <rPr>
        <u/>
        <sz val="9"/>
        <color rgb="FFFA4606"/>
        <rFont val="Cambria"/>
        <family val="1"/>
        <charset val="238"/>
        <scheme val="major"/>
      </rPr>
      <t>wspolpraca@feniksfinanse.pl
www.feniksfinanse.pl</t>
    </r>
  </si>
  <si>
    <t>*Oprocentowanie zależy od warunków, które będą obowiązywać po okresie 10 lat</t>
  </si>
  <si>
    <t>Oprocentowanie po okresie dopłat*</t>
  </si>
  <si>
    <t>https://feniksfinanse.pl/bezpieczny-kredyt-2-sprawdz-warunki</t>
  </si>
  <si>
    <t>Bezpieczny Kredyt 2% - sprawdź warunki: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</si>
</sst>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zł&quot;_-;\-* #,##0\ &quot;zł&quot;_-;_-* &quot;-&quot;\ &quot;zł&quot;_-;_-@_-"/>
    <numFmt numFmtId="164" formatCode="_-* #,##0.00\ &quot;zł&quot;_-;;;_-@_-"/>
    <numFmt numFmtId="165" formatCode="_-* #,##0\ &quot;zł&quot;_-;;;_-@_-"/>
    <numFmt numFmtId="166" formatCode="#,##0\ &quot;zł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b/>
      <sz val="11"/>
      <color theme="1" tint="0.2499465926084170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0.249977111117893"/>
      <name val="Cambria"/>
      <family val="1"/>
      <charset val="238"/>
      <scheme val="major"/>
    </font>
    <font>
      <b/>
      <sz val="10"/>
      <color theme="0"/>
      <name val="Calibri"/>
      <family val="2"/>
      <charset val="238"/>
      <scheme val="minor"/>
    </font>
    <font>
      <b/>
      <sz val="9"/>
      <name val="Cambria"/>
      <family val="1"/>
      <charset val="238"/>
      <scheme val="major"/>
    </font>
    <font>
      <b/>
      <sz val="9"/>
      <color rgb="FFFF6600"/>
      <name val="Calibri"/>
      <family val="2"/>
      <charset val="238"/>
      <scheme val="minor"/>
    </font>
    <font>
      <i/>
      <sz val="7"/>
      <color theme="1" tint="0.249977111117893"/>
      <name val="Calibri"/>
      <family val="2"/>
      <charset val="238"/>
      <scheme val="minor"/>
    </font>
    <font>
      <sz val="7"/>
      <color theme="1" tint="0.249977111117893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u/>
      <sz val="9"/>
      <color theme="1"/>
      <name val="Cambria"/>
      <family val="1"/>
      <charset val="238"/>
      <scheme val="major"/>
    </font>
    <font>
      <u/>
      <sz val="9"/>
      <color rgb="FFFA4606"/>
      <name val="Cambria"/>
      <family val="1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/>
    <xf numFmtId="164" fontId="0" fillId="0" borderId="0" xfId="0" applyNumberFormat="1"/>
    <xf numFmtId="0" fontId="4" fillId="0" borderId="0" xfId="0" applyFont="1"/>
    <xf numFmtId="42" fontId="4" fillId="0" borderId="0" xfId="0" applyNumberFormat="1" applyFont="1"/>
    <xf numFmtId="10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center"/>
    </xf>
    <xf numFmtId="42" fontId="2" fillId="3" borderId="2" xfId="2" applyNumberFormat="1"/>
    <xf numFmtId="10" fontId="2" fillId="3" borderId="2" xfId="2" applyNumberFormat="1"/>
    <xf numFmtId="0" fontId="2" fillId="3" borderId="2" xfId="2"/>
    <xf numFmtId="165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2" fontId="2" fillId="5" borderId="2" xfId="2" applyNumberFormat="1" applyFill="1" applyProtection="1">
      <protection locked="0"/>
    </xf>
    <xf numFmtId="10" fontId="2" fillId="5" borderId="2" xfId="2" applyNumberFormat="1" applyFill="1" applyProtection="1">
      <protection locked="0"/>
    </xf>
    <xf numFmtId="0" fontId="2" fillId="5" borderId="2" xfId="2" applyFill="1" applyProtection="1">
      <protection locked="0"/>
    </xf>
    <xf numFmtId="2" fontId="0" fillId="0" borderId="0" xfId="0" applyNumberFormat="1" applyAlignment="1">
      <alignment vertical="top" wrapText="1"/>
    </xf>
    <xf numFmtId="0" fontId="6" fillId="6" borderId="0" xfId="1" applyFont="1" applyFill="1" applyBorder="1" applyAlignment="1"/>
    <xf numFmtId="10" fontId="2" fillId="6" borderId="5" xfId="2" applyNumberFormat="1" applyFill="1" applyBorder="1" applyProtection="1"/>
    <xf numFmtId="0" fontId="11" fillId="0" borderId="0" xfId="0" applyFont="1" applyAlignment="1">
      <alignment horizontal="center"/>
    </xf>
    <xf numFmtId="165" fontId="11" fillId="0" borderId="0" xfId="0" applyNumberFormat="1" applyFont="1"/>
    <xf numFmtId="0" fontId="12" fillId="0" borderId="0" xfId="0" applyFont="1" applyAlignment="1">
      <alignment horizontal="left"/>
    </xf>
    <xf numFmtId="166" fontId="12" fillId="0" borderId="0" xfId="0" applyNumberFormat="1" applyFont="1"/>
    <xf numFmtId="0" fontId="14" fillId="6" borderId="0" xfId="0" applyFont="1" applyFill="1"/>
    <xf numFmtId="166" fontId="14" fillId="6" borderId="0" xfId="0" applyNumberFormat="1" applyFont="1" applyFill="1"/>
    <xf numFmtId="0" fontId="13" fillId="6" borderId="0" xfId="0" applyFont="1" applyFill="1"/>
    <xf numFmtId="165" fontId="0" fillId="0" borderId="0" xfId="0" applyNumberForma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2" fontId="16" fillId="3" borderId="1" xfId="2" applyNumberFormat="1" applyFont="1" applyBorder="1"/>
    <xf numFmtId="0" fontId="14" fillId="0" borderId="3" xfId="0" applyFont="1" applyBorder="1"/>
    <xf numFmtId="2" fontId="9" fillId="0" borderId="0" xfId="3" applyNumberFormat="1" applyAlignment="1">
      <alignment vertical="top" wrapText="1"/>
    </xf>
    <xf numFmtId="0" fontId="13" fillId="0" borderId="0" xfId="0" applyFont="1" applyAlignment="1">
      <alignment horizontal="left"/>
    </xf>
    <xf numFmtId="0" fontId="14" fillId="6" borderId="0" xfId="0" applyFont="1" applyFill="1" applyAlignment="1">
      <alignment horizontal="left"/>
    </xf>
    <xf numFmtId="0" fontId="2" fillId="7" borderId="2" xfId="2" applyFill="1"/>
    <xf numFmtId="2" fontId="29" fillId="0" borderId="0" xfId="3" applyNumberFormat="1" applyFont="1" applyAlignment="1">
      <alignment vertical="top" wrapText="1"/>
    </xf>
    <xf numFmtId="2" fontId="29" fillId="6" borderId="0" xfId="3" applyNumberFormat="1" applyFont="1" applyFill="1" applyAlignment="1">
      <alignment vertical="top" wrapText="1"/>
    </xf>
    <xf numFmtId="0" fontId="15" fillId="8" borderId="1" xfId="1" applyFont="1" applyFill="1" applyAlignment="1"/>
    <xf numFmtId="0" fontId="14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11" fillId="8" borderId="0" xfId="0" applyFont="1" applyFill="1" applyAlignment="1">
      <alignment horizontal="center" vertical="center" wrapText="1"/>
    </xf>
    <xf numFmtId="0" fontId="15" fillId="6" borderId="6" xfId="1" applyFont="1" applyFill="1" applyBorder="1" applyAlignment="1" applyProtection="1"/>
    <xf numFmtId="0" fontId="14" fillId="6" borderId="6" xfId="0" applyFont="1" applyFill="1" applyBorder="1"/>
    <xf numFmtId="0" fontId="19" fillId="6" borderId="0" xfId="3" applyFont="1" applyFill="1" applyBorder="1" applyAlignment="1" applyProtection="1">
      <alignment vertical="center" wrapText="1"/>
    </xf>
    <xf numFmtId="0" fontId="15" fillId="6" borderId="0" xfId="1" applyFont="1" applyFill="1" applyBorder="1" applyAlignment="1" applyProtection="1"/>
    <xf numFmtId="0" fontId="18" fillId="0" borderId="0" xfId="0" applyFont="1"/>
    <xf numFmtId="0" fontId="21" fillId="0" borderId="0" xfId="0" applyFont="1"/>
    <xf numFmtId="0" fontId="9" fillId="0" borderId="0" xfId="3" applyFill="1" applyAlignment="1" applyProtection="1"/>
    <xf numFmtId="0" fontId="22" fillId="8" borderId="0" xfId="1" applyFont="1" applyFill="1" applyBorder="1" applyAlignment="1">
      <alignment horizontal="left"/>
    </xf>
    <xf numFmtId="0" fontId="22" fillId="8" borderId="4" xfId="1" applyFont="1" applyFill="1" applyBorder="1" applyAlignment="1">
      <alignment horizontal="left"/>
    </xf>
    <xf numFmtId="0" fontId="20" fillId="6" borderId="0" xfId="3" applyFont="1" applyFill="1" applyAlignment="1" applyProtection="1">
      <alignment horizontal="center"/>
    </xf>
    <xf numFmtId="0" fontId="17" fillId="8" borderId="1" xfId="3" applyFont="1" applyFill="1" applyBorder="1" applyAlignment="1">
      <alignment horizontal="left" vertical="center"/>
    </xf>
    <xf numFmtId="0" fontId="12" fillId="8" borderId="1" xfId="1" applyFont="1" applyFill="1" applyAlignment="1">
      <alignment horizontal="left"/>
    </xf>
    <xf numFmtId="0" fontId="12" fillId="8" borderId="1" xfId="0" applyFont="1" applyFill="1" applyBorder="1" applyAlignment="1">
      <alignment horizontal="left"/>
    </xf>
    <xf numFmtId="0" fontId="12" fillId="8" borderId="1" xfId="1" applyFont="1" applyFill="1" applyAlignment="1">
      <alignment horizontal="left" vertical="center"/>
    </xf>
    <xf numFmtId="0" fontId="12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/>
    </xf>
    <xf numFmtId="0" fontId="14" fillId="8" borderId="1" xfId="0" applyFont="1" applyFill="1" applyBorder="1"/>
    <xf numFmtId="0" fontId="20" fillId="6" borderId="0" xfId="3" applyFont="1" applyFill="1" applyBorder="1" applyAlignment="1" applyProtection="1">
      <alignment horizontal="left" vertical="center" wrapText="1"/>
    </xf>
    <xf numFmtId="0" fontId="9" fillId="6" borderId="9" xfId="3" applyFill="1" applyBorder="1" applyAlignment="1" applyProtection="1">
      <alignment horizontal="left" vertical="top"/>
      <protection locked="0"/>
    </xf>
    <xf numFmtId="2" fontId="28" fillId="6" borderId="0" xfId="0" applyNumberFormat="1" applyFont="1" applyFill="1" applyAlignment="1">
      <alignment horizontal="left" vertical="top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164" fontId="24" fillId="6" borderId="0" xfId="0" applyNumberFormat="1" applyFont="1" applyFill="1" applyAlignment="1">
      <alignment horizontal="left" wrapText="1"/>
    </xf>
    <xf numFmtId="0" fontId="15" fillId="8" borderId="7" xfId="1" applyFont="1" applyFill="1" applyBorder="1" applyAlignment="1">
      <alignment horizontal="center"/>
    </xf>
    <xf numFmtId="0" fontId="15" fillId="8" borderId="8" xfId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6" borderId="0" xfId="0" applyFont="1" applyFill="1" applyAlignment="1">
      <alignment horizontal="center"/>
    </xf>
    <xf numFmtId="2" fontId="28" fillId="0" borderId="0" xfId="0" applyNumberFormat="1" applyFont="1" applyAlignment="1">
      <alignment horizontal="left" vertical="top" wrapText="1"/>
    </xf>
    <xf numFmtId="0" fontId="8" fillId="8" borderId="0" xfId="0" applyFont="1" applyFill="1" applyAlignment="1">
      <alignment horizontal="center"/>
    </xf>
    <xf numFmtId="0" fontId="0" fillId="8" borderId="0" xfId="0" applyFill="1"/>
    <xf numFmtId="0" fontId="14" fillId="8" borderId="1" xfId="0" applyFont="1" applyFill="1" applyBorder="1" applyAlignment="1">
      <alignment horizontal="left"/>
    </xf>
    <xf numFmtId="0" fontId="6" fillId="4" borderId="3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4" borderId="1" xfId="1" applyFont="1" applyFill="1" applyAlignment="1"/>
  </cellXfs>
  <cellStyles count="4">
    <cellStyle name="Dane wejściowe" xfId="1" builtinId="20"/>
    <cellStyle name="Dane wyjściowe" xfId="2" builtinId="21"/>
    <cellStyle name="Hiperłącze" xfId="3" builtinId="8"/>
    <cellStyle name="Normalny" xfId="0" builtinId="0"/>
  </cellStyles>
  <dxfs count="27">
    <dxf>
      <font>
        <color theme="1" tint="0.249977111117893"/>
      </font>
      <numFmt numFmtId="165" formatCode="_-* #,##0\ &quot;zł&quot;_-;;;_-@_-"/>
    </dxf>
    <dxf>
      <font>
        <color theme="1" tint="0.249977111117893"/>
      </font>
      <numFmt numFmtId="165" formatCode="_-* #,##0\ &quot;zł&quot;_-;;;_-@_-"/>
    </dxf>
    <dxf>
      <font>
        <color theme="1" tint="0.249977111117893"/>
      </font>
      <numFmt numFmtId="165" formatCode="_-* #,##0\ &quot;zł&quot;_-;;;_-@_-"/>
    </dxf>
    <dxf>
      <font>
        <color theme="1" tint="0.249977111117893"/>
      </font>
      <numFmt numFmtId="165" formatCode="_-* #,##0\ &quot;zł&quot;_-;;;_-@_-"/>
    </dxf>
    <dxf>
      <font>
        <color theme="1" tint="0.249977111117893"/>
      </font>
      <numFmt numFmtId="165" formatCode="_-* #,##0\ &quot;zł&quot;_-;;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numFmt numFmtId="165" formatCode="_-* #,##0\ &quot;zł&quot;_-;;;_-@_-"/>
      <alignment horizontal="center" vertical="bottom" textRotation="0" wrapText="0" indent="0" justifyLastLine="0" shrinkToFit="0" readingOrder="0"/>
    </dxf>
    <dxf>
      <font>
        <color theme="1" tint="0.249977111117893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alignment horizontal="center" vertical="center" textRotation="0" wrapText="0" indent="0" justifyLastLine="0" shrinkToFit="0" readingOrder="0"/>
    </dxf>
    <dxf>
      <font>
        <color theme="1" tint="0.249977111117893"/>
      </font>
      <numFmt numFmtId="165" formatCode="_-* #,##0\ &quot;zł&quot;_-;;;_-@_-"/>
    </dxf>
    <dxf>
      <font>
        <color theme="1" tint="0.249977111117893"/>
      </font>
      <numFmt numFmtId="165" formatCode="_-* #,##0\ &quot;zł&quot;_-;;;_-@_-"/>
    </dxf>
    <dxf>
      <font>
        <color theme="1" tint="0.249977111117893"/>
      </font>
      <numFmt numFmtId="165" formatCode="_-* #,##0\ &quot;zł&quot;_-;;;_-@_-"/>
    </dxf>
    <dxf>
      <font>
        <color theme="1" tint="0.249977111117893"/>
      </font>
      <numFmt numFmtId="165" formatCode="_-* #,##0\ &quot;zł&quot;_-;;;_-@_-"/>
    </dxf>
    <dxf>
      <font>
        <color theme="1" tint="0.249977111117893"/>
      </font>
      <numFmt numFmtId="165" formatCode="_-* #,##0\ &quot;zł&quot;_-;;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numFmt numFmtId="165" formatCode="_-* #,##0\ &quot;zł&quot;_-;;;_-@_-"/>
      <alignment horizontal="center" vertical="bottom" textRotation="0" wrapText="0" indent="0" justifyLastLine="0" shrinkToFit="0" readingOrder="0"/>
    </dxf>
    <dxf>
      <font>
        <color theme="1" tint="0.249977111117893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family val="2"/>
        <charset val="238"/>
        <scheme val="minor"/>
      </font>
      <numFmt numFmtId="165" formatCode="_-* #,##0\ &quot;zł&quot;_-;;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family val="2"/>
        <charset val="238"/>
        <scheme val="minor"/>
      </font>
      <numFmt numFmtId="165" formatCode="_-* #,##0\ &quot;zł&quot;_-;;;_-@_-"/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family val="2"/>
        <charset val="238"/>
        <scheme val="minor"/>
      </font>
      <numFmt numFmtId="165" formatCode="_-* #,##0\ &quot;zł&quot;_-;;;_-@_-"/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family val="2"/>
        <charset val="238"/>
        <scheme val="minor"/>
      </font>
      <numFmt numFmtId="165" formatCode="_-* #,##0\ &quot;zł&quot;_-;;;_-@_-"/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family val="2"/>
        <charset val="238"/>
        <scheme val="minor"/>
      </font>
      <numFmt numFmtId="165" formatCode="_-* #,##0\ &quot;zł&quot;_-;;;_-@_-"/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family val="2"/>
        <charset val="238"/>
        <scheme val="minor"/>
      </font>
      <numFmt numFmtId="165" formatCode="_-* #,##0\ &quot;zł&quot;_-;;;_-@_-"/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family val="2"/>
        <charset val="238"/>
        <scheme val="minor"/>
      </font>
      <numFmt numFmtId="165" formatCode="_-* #,##0\ &quot;zł&quot;_-;;;_-@_-"/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family val="2"/>
        <charset val="238"/>
        <scheme val="minor"/>
      </font>
      <numFmt numFmtId="165" formatCode="_-* #,##0\ &quot;zł&quot;_-;;;_-@_-"/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family val="2"/>
        <charset val="238"/>
        <scheme val="minor"/>
      </font>
      <fill>
        <patternFill patternType="solid">
          <fgColor indexed="64"/>
          <bgColor rgb="FFFF660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99"/>
      <color rgb="FFFA4606"/>
      <color rgb="FFFF6600"/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</xdr:colOff>
      <xdr:row>2</xdr:row>
      <xdr:rowOff>9733</xdr:rowOff>
    </xdr:from>
    <xdr:to>
      <xdr:col>5</xdr:col>
      <xdr:colOff>160020</xdr:colOff>
      <xdr:row>13</xdr:row>
      <xdr:rowOff>76201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471"/>
        <a:stretch/>
      </xdr:blipFill>
      <xdr:spPr>
        <a:xfrm>
          <a:off x="502920" y="512653"/>
          <a:ext cx="2308860" cy="1758108"/>
        </a:xfrm>
        <a:prstGeom prst="rect">
          <a:avLst/>
        </a:prstGeom>
      </xdr:spPr>
    </xdr:pic>
    <xdr:clientData/>
  </xdr:twoCellAnchor>
  <xdr:twoCellAnchor editAs="oneCell">
    <xdr:from>
      <xdr:col>13</xdr:col>
      <xdr:colOff>127001</xdr:colOff>
      <xdr:row>1</xdr:row>
      <xdr:rowOff>12171</xdr:rowOff>
    </xdr:from>
    <xdr:to>
      <xdr:col>14</xdr:col>
      <xdr:colOff>4006890</xdr:colOff>
      <xdr:row>14</xdr:row>
      <xdr:rowOff>166688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2DF5CFE-FED0-1C9B-85F1-D5A293660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6" y="147109"/>
          <a:ext cx="4083724" cy="22897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23:J384" totalsRowShown="0" headerRowDxfId="26" dataDxfId="25">
  <tableColumns count="9">
    <tableColumn id="1" xr3:uid="{00000000-0010-0000-0000-000001000000}" name="Miesiąc" dataDxfId="24"/>
    <tableColumn id="2" xr3:uid="{00000000-0010-0000-0000-000002000000}" name="Zadłużenie" dataDxfId="23"/>
    <tableColumn id="3" xr3:uid="{00000000-0010-0000-0000-000003000000}" name="Odsetki bez dopłat" dataDxfId="22"/>
    <tableColumn id="4" xr3:uid="{00000000-0010-0000-0000-000004000000}" name="Odsetki klienta" dataDxfId="21"/>
    <tableColumn id="5" xr3:uid="{00000000-0010-0000-0000-000005000000}" name="Kapitał" dataDxfId="20"/>
    <tableColumn id="6" xr3:uid="{00000000-0010-0000-0000-000006000000}" name="Dopłata" dataDxfId="19"/>
    <tableColumn id="7" xr3:uid="{00000000-0010-0000-0000-000007000000}" name="Rata z dopłatą" dataDxfId="18"/>
    <tableColumn id="9" xr3:uid="{D1946E65-AC7C-404E-9A02-B5AFC23421A4}" name="Rata bez dopłaty" dataDxfId="17">
      <calculatedColumnFormula>Tabela1[[#This Row],[Odsetki bez dopłat]]+Tabela1[[#This Row],[Kapitał]]</calculatedColumnFormula>
    </tableColumn>
    <tableColumn id="8" xr3:uid="{00000000-0010-0000-0000-000008000000}" name="Saldo" dataDxfId="16">
      <calculatedColumnFormula>IF(F24=0,0,C24-F24)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B15:G376" totalsRowShown="0" headerRowDxfId="15" dataDxfId="14">
  <tableColumns count="6">
    <tableColumn id="1" xr3:uid="{00000000-0010-0000-0100-000001000000}" name="Miesiąc" dataDxfId="13"/>
    <tableColumn id="2" xr3:uid="{00000000-0010-0000-0100-000002000000}" name="Zadłużenie" dataDxfId="12">
      <calculatedColumnFormula>G15</calculatedColumnFormula>
    </tableColumn>
    <tableColumn id="3" xr3:uid="{00000000-0010-0000-0100-000003000000}" name="Odsetki" dataDxfId="11">
      <calculatedColumnFormula>IF(B16-$D$10&lt;=0,IPMT($D$6/12,1,$D$10-B15,-C16),0)</calculatedColumnFormula>
    </tableColumn>
    <tableColumn id="4" xr3:uid="{00000000-0010-0000-0100-000004000000}" name="Kapitał" dataDxfId="10">
      <calculatedColumnFormula>IF(B16-$D$10&lt;=0,PPMT($D$6/12,1,$D$10-B15,-C16),0)</calculatedColumnFormula>
    </tableColumn>
    <tableColumn id="5" xr3:uid="{00000000-0010-0000-0100-000005000000}" name="Rata" dataDxfId="9">
      <calculatedColumnFormula>D16+E16</calculatedColumnFormula>
    </tableColumn>
    <tableColumn id="6" xr3:uid="{00000000-0010-0000-0100-000006000000}" name="Saldo" dataDxfId="8">
      <calculatedColumnFormula>C16-E16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24" displayName="Tabela24" ref="B16:G377" totalsRowShown="0" headerRowDxfId="7" dataDxfId="6">
  <tableColumns count="6">
    <tableColumn id="1" xr3:uid="{00000000-0010-0000-0200-000001000000}" name="Miesiąc" dataDxfId="5"/>
    <tableColumn id="2" xr3:uid="{00000000-0010-0000-0200-000002000000}" name="Zadłużenie" dataDxfId="4">
      <calculatedColumnFormula>G16</calculatedColumnFormula>
    </tableColumn>
    <tableColumn id="3" xr3:uid="{00000000-0010-0000-0200-000003000000}" name="Odsetki" dataDxfId="3">
      <calculatedColumnFormula>IF(B17-$D$11&lt;=0,IPMT($D$6/12,1,$D$11-B16,-C17),0)</calculatedColumnFormula>
    </tableColumn>
    <tableColumn id="4" xr3:uid="{00000000-0010-0000-0200-000004000000}" name="Kapitał" dataDxfId="2">
      <calculatedColumnFormula>IF(B17-$D$11&lt;=0,PPMT($D$6/12,1,$D$11-B16,-C17),0)</calculatedColumnFormula>
    </tableColumn>
    <tableColumn id="5" xr3:uid="{00000000-0010-0000-0200-000005000000}" name="Rata" dataDxfId="1">
      <calculatedColumnFormula>D17+E17</calculatedColumnFormula>
    </tableColumn>
    <tableColumn id="6" xr3:uid="{00000000-0010-0000-0200-000006000000}" name="Saldo" dataDxfId="0">
      <calculatedColumnFormula>C17-E17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eniksfinanse.pl/bezpieczny-kredyt-2-sprawdz-warunki" TargetMode="External"/><Relationship Id="rId1" Type="http://schemas.openxmlformats.org/officeDocument/2006/relationships/hyperlink" Target="https://www.feniksfinanse.pl/specjalista-ds-kredytow-hipotecznych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84"/>
  <sheetViews>
    <sheetView showGridLines="0" showRowColHeaders="0" tabSelected="1" view="pageBreakPreview" zoomScaleNormal="100" zoomScaleSheetLayoutView="100" workbookViewId="0">
      <selection activeCell="J5" sqref="J5"/>
    </sheetView>
  </sheetViews>
  <sheetFormatPr defaultRowHeight="14.4" x14ac:dyDescent="0.3"/>
  <cols>
    <col min="1" max="1" width="1.5546875" customWidth="1"/>
    <col min="2" max="2" width="7.21875" customWidth="1"/>
    <col min="3" max="3" width="10.21875" style="2" bestFit="1" customWidth="1"/>
    <col min="4" max="4" width="10.44140625" style="2" bestFit="1" customWidth="1"/>
    <col min="5" max="7" width="9.21875" style="2" bestFit="1" customWidth="1"/>
    <col min="8" max="10" width="10.6640625" style="2" bestFit="1" customWidth="1"/>
    <col min="11" max="11" width="3.109375" style="2" customWidth="1"/>
    <col min="12" max="12" width="41.33203125" customWidth="1"/>
    <col min="13" max="13" width="12.6640625" bestFit="1" customWidth="1"/>
    <col min="14" max="14" width="2" customWidth="1"/>
    <col min="15" max="15" width="58.44140625" customWidth="1"/>
  </cols>
  <sheetData>
    <row r="1" spans="2:20" ht="10.8" customHeigh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20" ht="28.8" customHeight="1" x14ac:dyDescent="0.55000000000000004">
      <c r="B2" s="69" t="s">
        <v>18</v>
      </c>
      <c r="C2" s="69"/>
      <c r="D2" s="69"/>
      <c r="E2" s="69"/>
      <c r="F2" s="69"/>
      <c r="G2" s="69"/>
      <c r="H2" s="69"/>
      <c r="I2" s="69"/>
      <c r="J2" s="69"/>
      <c r="K2" s="70"/>
      <c r="L2" s="70"/>
      <c r="M2" s="70"/>
      <c r="O2" s="68"/>
      <c r="P2" s="15"/>
      <c r="Q2" s="15"/>
      <c r="R2" s="15"/>
      <c r="S2" s="15"/>
      <c r="T2" s="15"/>
    </row>
    <row r="3" spans="2:20" ht="15.6" x14ac:dyDescent="0.3">
      <c r="B3" s="66" t="s">
        <v>36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O3" s="68"/>
      <c r="P3" s="15"/>
      <c r="Q3" s="15"/>
      <c r="R3" s="15"/>
      <c r="S3" s="15"/>
      <c r="T3" s="15"/>
    </row>
    <row r="4" spans="2:20" x14ac:dyDescent="0.3">
      <c r="O4" s="68"/>
      <c r="P4" s="15"/>
      <c r="Q4" s="15"/>
      <c r="R4" s="15"/>
      <c r="S4" s="15"/>
      <c r="T4" s="15"/>
    </row>
    <row r="5" spans="2:20" x14ac:dyDescent="0.3">
      <c r="G5" s="47" t="s">
        <v>37</v>
      </c>
      <c r="H5" s="47"/>
      <c r="I5" s="48"/>
      <c r="J5" s="12">
        <v>600000</v>
      </c>
      <c r="L5" s="53" t="s">
        <v>14</v>
      </c>
      <c r="M5" s="54"/>
      <c r="O5" s="68"/>
      <c r="P5" s="15"/>
      <c r="Q5" s="15"/>
      <c r="R5" s="15"/>
      <c r="S5" s="15"/>
      <c r="T5" s="15"/>
    </row>
    <row r="6" spans="2:20" ht="7.8" customHeight="1" x14ac:dyDescent="0.3">
      <c r="G6" s="26"/>
      <c r="H6" s="27"/>
      <c r="I6" s="27"/>
      <c r="J6" s="3"/>
      <c r="L6" s="55"/>
      <c r="M6" s="55"/>
      <c r="O6" s="68"/>
      <c r="P6" s="15"/>
      <c r="Q6" s="15"/>
      <c r="R6" s="15"/>
      <c r="S6" s="15"/>
      <c r="T6" s="15"/>
    </row>
    <row r="7" spans="2:20" x14ac:dyDescent="0.3">
      <c r="G7" s="47" t="s">
        <v>23</v>
      </c>
      <c r="H7" s="47"/>
      <c r="I7" s="48"/>
      <c r="J7" s="13">
        <v>7.1400000000000005E-2</v>
      </c>
      <c r="L7" s="36" t="s">
        <v>27</v>
      </c>
      <c r="M7" s="28">
        <f>SUM(G24:G143)</f>
        <v>257428.33333333387</v>
      </c>
      <c r="O7" s="68"/>
      <c r="P7" s="15"/>
      <c r="Q7" s="15"/>
      <c r="R7" s="15"/>
      <c r="S7" s="15"/>
      <c r="T7" s="15"/>
    </row>
    <row r="8" spans="2:20" ht="7.8" customHeight="1" x14ac:dyDescent="0.3">
      <c r="G8" s="20"/>
      <c r="H8" s="31"/>
      <c r="I8" s="31"/>
      <c r="J8" s="4"/>
      <c r="L8" s="56"/>
      <c r="M8" s="56"/>
      <c r="O8" s="68"/>
      <c r="P8" s="15"/>
      <c r="Q8" s="15"/>
      <c r="R8" s="15"/>
      <c r="S8" s="15"/>
      <c r="T8" s="15"/>
    </row>
    <row r="9" spans="2:20" x14ac:dyDescent="0.3">
      <c r="G9" s="47" t="s">
        <v>28</v>
      </c>
      <c r="H9" s="47"/>
      <c r="I9" s="48"/>
      <c r="J9" s="13">
        <v>7.1400000000000005E-2</v>
      </c>
      <c r="L9" s="36" t="s">
        <v>21</v>
      </c>
      <c r="M9" s="28">
        <f>H144</f>
        <v>3345.7602759738538</v>
      </c>
      <c r="O9" s="68"/>
      <c r="P9" s="15"/>
      <c r="Q9" s="15"/>
      <c r="R9" s="15"/>
      <c r="S9" s="15"/>
      <c r="T9" s="15"/>
    </row>
    <row r="10" spans="2:20" ht="7.8" customHeight="1" x14ac:dyDescent="0.3">
      <c r="F10" s="16"/>
      <c r="G10" s="32"/>
      <c r="H10" s="32"/>
      <c r="I10" s="32"/>
      <c r="J10" s="17"/>
      <c r="L10" s="56"/>
      <c r="M10" s="56"/>
      <c r="O10" s="68"/>
      <c r="P10" s="15"/>
      <c r="Q10" s="15"/>
      <c r="R10" s="15"/>
      <c r="S10" s="15"/>
      <c r="T10" s="15"/>
    </row>
    <row r="11" spans="2:20" x14ac:dyDescent="0.3">
      <c r="G11" s="47" t="s">
        <v>40</v>
      </c>
      <c r="H11" s="47"/>
      <c r="I11" s="48"/>
      <c r="J11" s="13">
        <v>0.08</v>
      </c>
      <c r="L11" s="36" t="s">
        <v>22</v>
      </c>
      <c r="M11" s="28">
        <f>J143</f>
        <v>400000.00000000029</v>
      </c>
      <c r="O11" s="68"/>
      <c r="P11" s="15"/>
      <c r="Q11" s="15"/>
      <c r="R11" s="15"/>
      <c r="S11" s="15"/>
      <c r="T11" s="15"/>
    </row>
    <row r="12" spans="2:20" ht="7.8" customHeight="1" x14ac:dyDescent="0.3">
      <c r="F12" s="16"/>
      <c r="G12" s="32"/>
      <c r="H12" s="32"/>
      <c r="I12" s="32"/>
      <c r="J12" s="17"/>
      <c r="L12" s="56"/>
      <c r="M12" s="56"/>
      <c r="O12" s="68"/>
      <c r="P12" s="15"/>
      <c r="Q12" s="15"/>
      <c r="R12" s="15"/>
      <c r="S12" s="15"/>
      <c r="T12" s="15"/>
    </row>
    <row r="13" spans="2:20" x14ac:dyDescent="0.3">
      <c r="G13" s="47" t="s">
        <v>29</v>
      </c>
      <c r="H13" s="47"/>
      <c r="I13" s="48"/>
      <c r="J13" s="13">
        <v>0.08</v>
      </c>
      <c r="L13" s="36" t="s">
        <v>16</v>
      </c>
      <c r="M13" s="28">
        <f>D384-G384</f>
        <v>503149.13290039136</v>
      </c>
      <c r="O13" s="68"/>
      <c r="P13" s="15"/>
      <c r="Q13" s="15"/>
      <c r="R13" s="15"/>
      <c r="S13" s="15"/>
      <c r="T13" s="15"/>
    </row>
    <row r="14" spans="2:20" ht="7.8" customHeight="1" x14ac:dyDescent="0.3">
      <c r="G14" s="20"/>
      <c r="H14" s="31"/>
      <c r="I14" s="31"/>
      <c r="J14" s="4"/>
      <c r="L14" s="56"/>
      <c r="M14" s="56"/>
      <c r="O14" s="68"/>
      <c r="P14" s="15"/>
      <c r="Q14" s="15"/>
      <c r="R14" s="15"/>
      <c r="S14" s="15"/>
      <c r="T14" s="15"/>
    </row>
    <row r="15" spans="2:20" ht="15" customHeight="1" x14ac:dyDescent="0.3">
      <c r="B15" s="67" t="s">
        <v>35</v>
      </c>
      <c r="C15" s="67"/>
      <c r="D15" s="67"/>
      <c r="E15" s="67"/>
      <c r="F15" s="67"/>
      <c r="G15" s="47" t="s">
        <v>32</v>
      </c>
      <c r="H15" s="47"/>
      <c r="I15" s="48"/>
      <c r="J15" s="14">
        <v>30</v>
      </c>
      <c r="L15" s="36" t="s">
        <v>15</v>
      </c>
      <c r="M15" s="28">
        <f>H384</f>
        <v>1103149.1329003898</v>
      </c>
      <c r="O15" s="68"/>
      <c r="P15" s="15"/>
      <c r="Q15" s="15"/>
      <c r="R15" s="15"/>
      <c r="S15" s="15"/>
      <c r="T15" s="15"/>
    </row>
    <row r="16" spans="2:20" ht="7.8" customHeight="1" x14ac:dyDescent="0.3">
      <c r="B16" s="44"/>
      <c r="C16" s="45"/>
      <c r="D16" s="45"/>
      <c r="E16" s="45"/>
      <c r="F16" s="45"/>
      <c r="G16" s="20"/>
      <c r="H16" s="31"/>
      <c r="I16" s="31"/>
      <c r="L16" s="64"/>
      <c r="M16" s="65"/>
      <c r="N16" s="29"/>
      <c r="O16" s="59" t="s">
        <v>38</v>
      </c>
      <c r="P16" s="15"/>
      <c r="Q16" s="15"/>
      <c r="R16" s="15"/>
      <c r="S16" s="15"/>
      <c r="T16" s="15"/>
    </row>
    <row r="17" spans="2:20" ht="14.55" customHeight="1" x14ac:dyDescent="0.3">
      <c r="B17" s="49"/>
      <c r="C17" s="49"/>
      <c r="D17" s="49"/>
      <c r="E17" s="49"/>
      <c r="F17" s="49"/>
      <c r="G17" s="47" t="s">
        <v>6</v>
      </c>
      <c r="H17" s="47"/>
      <c r="I17" s="48"/>
      <c r="J17" s="33">
        <f>J15*12</f>
        <v>360</v>
      </c>
      <c r="L17" s="38" t="s">
        <v>34</v>
      </c>
      <c r="M17" s="28">
        <f>SUM(E24:E143)</f>
        <v>100166.66666666688</v>
      </c>
      <c r="O17" s="59"/>
      <c r="P17" s="15"/>
      <c r="Q17" s="15"/>
      <c r="R17" s="15"/>
      <c r="S17" s="15"/>
      <c r="T17" s="15"/>
    </row>
    <row r="18" spans="2:20" ht="7.8" customHeight="1" x14ac:dyDescent="0.3">
      <c r="C18" s="46"/>
      <c r="D18" s="46"/>
      <c r="L18" s="36"/>
      <c r="M18" s="37"/>
      <c r="O18" s="59"/>
      <c r="P18" s="15"/>
      <c r="Q18" s="15"/>
      <c r="R18" s="15"/>
      <c r="S18" s="15"/>
      <c r="T18" s="15"/>
    </row>
    <row r="19" spans="2:20" ht="7.8" customHeight="1" x14ac:dyDescent="0.3">
      <c r="C19" s="46"/>
      <c r="D19" s="46"/>
      <c r="G19" s="61" t="s">
        <v>39</v>
      </c>
      <c r="H19" s="62"/>
      <c r="I19" s="62"/>
      <c r="J19" s="62"/>
      <c r="L19" s="40"/>
      <c r="M19" s="41"/>
      <c r="O19" s="59"/>
      <c r="P19" s="15"/>
      <c r="Q19" s="15"/>
      <c r="R19" s="15"/>
      <c r="S19" s="15"/>
      <c r="T19" s="15"/>
    </row>
    <row r="20" spans="2:20" ht="7.8" customHeight="1" x14ac:dyDescent="0.3">
      <c r="C20" s="46"/>
      <c r="D20" s="46"/>
      <c r="G20" s="62"/>
      <c r="H20" s="62"/>
      <c r="I20" s="62"/>
      <c r="J20" s="62"/>
      <c r="L20" s="42"/>
      <c r="M20" s="22"/>
      <c r="O20" s="59"/>
      <c r="P20" s="15"/>
      <c r="Q20" s="15"/>
      <c r="R20" s="15"/>
      <c r="S20" s="15"/>
      <c r="T20" s="15"/>
    </row>
    <row r="21" spans="2:20" ht="7.8" customHeight="1" x14ac:dyDescent="0.3">
      <c r="C21" s="46"/>
      <c r="D21" s="46"/>
      <c r="G21" s="62"/>
      <c r="H21" s="62"/>
      <c r="I21" s="62"/>
      <c r="J21" s="62"/>
      <c r="L21" s="43"/>
      <c r="M21" s="22"/>
      <c r="O21" s="59"/>
      <c r="P21" s="15"/>
      <c r="Q21" s="15"/>
      <c r="R21" s="15"/>
      <c r="S21" s="15"/>
      <c r="T21" s="15"/>
    </row>
    <row r="22" spans="2:20" ht="14.55" customHeight="1" x14ac:dyDescent="0.3">
      <c r="B22" s="24" t="str">
        <f>B384</f>
        <v>Podsumowanie</v>
      </c>
      <c r="C22" s="22"/>
      <c r="D22" s="23">
        <f t="shared" ref="D22:I22" si="0">D384</f>
        <v>760577.46623372519</v>
      </c>
      <c r="E22" s="23">
        <f t="shared" si="0"/>
        <v>503149.13290039165</v>
      </c>
      <c r="F22" s="23">
        <f t="shared" si="0"/>
        <v>600000.00000000047</v>
      </c>
      <c r="G22" s="23">
        <f t="shared" si="0"/>
        <v>257428.33333333387</v>
      </c>
      <c r="H22" s="23">
        <f t="shared" si="0"/>
        <v>1103149.1329003898</v>
      </c>
      <c r="I22" s="23">
        <f t="shared" si="0"/>
        <v>1360577.4662337257</v>
      </c>
      <c r="J22" s="22"/>
      <c r="L22" s="57" t="s">
        <v>42</v>
      </c>
      <c r="M22" s="57"/>
      <c r="O22" s="59"/>
      <c r="P22" s="15"/>
      <c r="Q22" s="15"/>
      <c r="R22" s="15"/>
      <c r="S22" s="15"/>
      <c r="T22" s="15"/>
    </row>
    <row r="23" spans="2:20" ht="27.6" x14ac:dyDescent="0.3">
      <c r="B23" s="39" t="s">
        <v>2</v>
      </c>
      <c r="C23" s="39" t="s">
        <v>3</v>
      </c>
      <c r="D23" s="39" t="s">
        <v>25</v>
      </c>
      <c r="E23" s="39" t="s">
        <v>7</v>
      </c>
      <c r="F23" s="39" t="s">
        <v>5</v>
      </c>
      <c r="G23" s="39" t="s">
        <v>8</v>
      </c>
      <c r="H23" s="39" t="s">
        <v>24</v>
      </c>
      <c r="I23" s="39" t="s">
        <v>33</v>
      </c>
      <c r="J23" s="39" t="s">
        <v>10</v>
      </c>
      <c r="L23" s="58" t="s">
        <v>41</v>
      </c>
      <c r="M23" s="58"/>
      <c r="O23" s="59"/>
      <c r="P23" s="15"/>
      <c r="Q23" s="15"/>
      <c r="R23" s="15"/>
      <c r="S23" s="15"/>
      <c r="T23" s="15"/>
    </row>
    <row r="24" spans="2:20" ht="14.55" customHeight="1" x14ac:dyDescent="0.3">
      <c r="B24" s="18">
        <v>1</v>
      </c>
      <c r="C24" s="19">
        <f>J5</f>
        <v>600000</v>
      </c>
      <c r="D24" s="19">
        <f>C24*$J$9/12</f>
        <v>3570</v>
      </c>
      <c r="E24" s="19">
        <f>H24-F24</f>
        <v>1000.0000000000002</v>
      </c>
      <c r="F24" s="19">
        <f t="shared" ref="F24:F55" si="1">IF(B24&lt;=$J$17,$J$5/$J$17,0)</f>
        <v>1666.6666666666667</v>
      </c>
      <c r="G24" s="19">
        <f t="shared" ref="G24:G55" si="2">C24/12*($J$7-2%)</f>
        <v>2570</v>
      </c>
      <c r="H24" s="19">
        <f>D24+F24-G24</f>
        <v>2666.666666666667</v>
      </c>
      <c r="I24" s="19">
        <f>Tabela1[[#This Row],[Odsetki bez dopłat]]+Tabela1[[#This Row],[Kapitał]]</f>
        <v>5236.666666666667</v>
      </c>
      <c r="J24" s="19">
        <f>IF(F24=0,0,C24-F24)</f>
        <v>598333.33333333337</v>
      </c>
      <c r="L24" s="50" t="s">
        <v>19</v>
      </c>
      <c r="M24" s="50"/>
      <c r="O24" s="59"/>
      <c r="P24" s="30"/>
      <c r="Q24" s="30"/>
      <c r="R24" s="30"/>
      <c r="S24" s="30"/>
      <c r="T24" s="30"/>
    </row>
    <row r="25" spans="2:20" ht="14.55" customHeight="1" x14ac:dyDescent="0.3">
      <c r="B25" s="18">
        <v>2</v>
      </c>
      <c r="C25" s="19">
        <f>IF(F24=0,0,C24-F24)</f>
        <v>598333.33333333337</v>
      </c>
      <c r="D25" s="19">
        <f t="shared" ref="D25:D87" si="3">C25*$J$9/12</f>
        <v>3560.0833333333339</v>
      </c>
      <c r="E25" s="19">
        <f t="shared" ref="E25:E88" si="4">H25-F25</f>
        <v>997.22222222222285</v>
      </c>
      <c r="F25" s="19">
        <f t="shared" si="1"/>
        <v>1666.6666666666667</v>
      </c>
      <c r="G25" s="19">
        <f t="shared" si="2"/>
        <v>2562.8611111111113</v>
      </c>
      <c r="H25" s="19">
        <f>D25+F25-G25</f>
        <v>2663.8888888888896</v>
      </c>
      <c r="I25" s="19">
        <f>Tabela1[[#This Row],[Odsetki bez dopłat]]+Tabela1[[#This Row],[Kapitał]]</f>
        <v>5226.7500000000009</v>
      </c>
      <c r="J25" s="19">
        <f t="shared" ref="J25:J88" si="5">IF(F25=0,0,C25-F25)</f>
        <v>596666.66666666674</v>
      </c>
      <c r="L25" s="36" t="s">
        <v>19</v>
      </c>
      <c r="M25" s="28">
        <f>M28-M13</f>
        <v>481782.34667906025</v>
      </c>
      <c r="O25" s="59"/>
      <c r="P25" s="30"/>
      <c r="Q25" s="30"/>
      <c r="R25" s="30"/>
      <c r="S25" s="30"/>
      <c r="T25" s="30"/>
    </row>
    <row r="26" spans="2:20" x14ac:dyDescent="0.3">
      <c r="B26" s="18">
        <v>3</v>
      </c>
      <c r="C26" s="19">
        <f t="shared" ref="C26:C89" si="6">IF(F25=0,0,C25-F25)</f>
        <v>596666.66666666674</v>
      </c>
      <c r="D26" s="19">
        <f t="shared" si="3"/>
        <v>3550.1666666666674</v>
      </c>
      <c r="E26" s="19">
        <f t="shared" si="4"/>
        <v>994.44444444444457</v>
      </c>
      <c r="F26" s="19">
        <f t="shared" si="1"/>
        <v>1666.6666666666667</v>
      </c>
      <c r="G26" s="19">
        <f t="shared" si="2"/>
        <v>2555.7222222222226</v>
      </c>
      <c r="H26" s="19">
        <f t="shared" ref="H26:H32" si="7">D26+F26-G26</f>
        <v>2661.1111111111113</v>
      </c>
      <c r="I26" s="19">
        <f>Tabela1[[#This Row],[Odsetki bez dopłat]]+Tabela1[[#This Row],[Kapitał]]</f>
        <v>5216.8333333333339</v>
      </c>
      <c r="J26" s="19">
        <f t="shared" si="5"/>
        <v>595000.00000000012</v>
      </c>
      <c r="L26" s="36" t="s">
        <v>20</v>
      </c>
      <c r="M26" s="28">
        <f>M31-M13</f>
        <v>218850.86709960876</v>
      </c>
      <c r="O26" s="59"/>
      <c r="P26" s="30"/>
      <c r="Q26" s="30"/>
      <c r="R26" s="30"/>
      <c r="S26" s="30"/>
      <c r="T26" s="30"/>
    </row>
    <row r="27" spans="2:20" x14ac:dyDescent="0.3">
      <c r="B27" s="18">
        <v>4</v>
      </c>
      <c r="C27" s="19">
        <f t="shared" si="6"/>
        <v>595000.00000000012</v>
      </c>
      <c r="D27" s="19">
        <f t="shared" si="3"/>
        <v>3540.2500000000014</v>
      </c>
      <c r="E27" s="19">
        <f t="shared" si="4"/>
        <v>991.6666666666672</v>
      </c>
      <c r="F27" s="19">
        <f t="shared" si="1"/>
        <v>1666.6666666666667</v>
      </c>
      <c r="G27" s="19">
        <f t="shared" si="2"/>
        <v>2548.5833333333339</v>
      </c>
      <c r="H27" s="19">
        <f t="shared" si="7"/>
        <v>2658.3333333333339</v>
      </c>
      <c r="I27" s="19">
        <f>Tabela1[[#This Row],[Odsetki bez dopłat]]+Tabela1[[#This Row],[Kapitał]]</f>
        <v>5206.9166666666679</v>
      </c>
      <c r="J27" s="19">
        <f t="shared" si="5"/>
        <v>593333.33333333349</v>
      </c>
      <c r="L27" s="51" t="s">
        <v>30</v>
      </c>
      <c r="M27" s="52"/>
      <c r="O27" s="59"/>
      <c r="P27" s="30"/>
      <c r="Q27" s="30"/>
      <c r="R27" s="30"/>
      <c r="S27" s="30"/>
      <c r="T27" s="30"/>
    </row>
    <row r="28" spans="2:20" x14ac:dyDescent="0.3">
      <c r="B28" s="18">
        <v>5</v>
      </c>
      <c r="C28" s="19">
        <f t="shared" si="6"/>
        <v>593333.33333333349</v>
      </c>
      <c r="D28" s="19">
        <f t="shared" si="3"/>
        <v>3530.3333333333344</v>
      </c>
      <c r="E28" s="19">
        <f t="shared" si="4"/>
        <v>988.88888888888891</v>
      </c>
      <c r="F28" s="19">
        <f t="shared" si="1"/>
        <v>1666.6666666666667</v>
      </c>
      <c r="G28" s="19">
        <f t="shared" si="2"/>
        <v>2541.4444444444453</v>
      </c>
      <c r="H28" s="19">
        <f t="shared" si="7"/>
        <v>2655.5555555555557</v>
      </c>
      <c r="I28" s="19">
        <f>Tabela1[[#This Row],[Odsetki bez dopłat]]+Tabela1[[#This Row],[Kapitał]]</f>
        <v>5197.0000000000009</v>
      </c>
      <c r="J28" s="19">
        <f t="shared" si="5"/>
        <v>591666.66666666686</v>
      </c>
      <c r="L28" s="36" t="s">
        <v>17</v>
      </c>
      <c r="M28" s="28">
        <f>'Raty równe'!D376</f>
        <v>984931.47957945161</v>
      </c>
      <c r="O28" s="59"/>
      <c r="P28" s="30"/>
      <c r="Q28" s="30"/>
      <c r="R28" s="30"/>
      <c r="S28" s="30"/>
      <c r="T28" s="30"/>
    </row>
    <row r="29" spans="2:20" x14ac:dyDescent="0.3">
      <c r="B29" s="18">
        <v>6</v>
      </c>
      <c r="C29" s="19">
        <f t="shared" si="6"/>
        <v>591666.66666666686</v>
      </c>
      <c r="D29" s="19">
        <f t="shared" si="3"/>
        <v>3520.4166666666679</v>
      </c>
      <c r="E29" s="19">
        <f t="shared" si="4"/>
        <v>986.111111111112</v>
      </c>
      <c r="F29" s="19">
        <f t="shared" si="1"/>
        <v>1666.6666666666667</v>
      </c>
      <c r="G29" s="19">
        <f t="shared" si="2"/>
        <v>2534.3055555555561</v>
      </c>
      <c r="H29" s="19">
        <f t="shared" si="7"/>
        <v>2652.7777777777787</v>
      </c>
      <c r="I29" s="19">
        <f>Tabela1[[#This Row],[Odsetki bez dopłat]]+Tabela1[[#This Row],[Kapitał]]</f>
        <v>5187.0833333333348</v>
      </c>
      <c r="J29" s="19">
        <f t="shared" si="5"/>
        <v>590000.00000000023</v>
      </c>
      <c r="L29" s="36" t="s">
        <v>15</v>
      </c>
      <c r="M29" s="28">
        <f>'Raty równe'!F376</f>
        <v>1584931.4795794641</v>
      </c>
      <c r="O29" s="59"/>
      <c r="P29" s="30"/>
      <c r="Q29" s="30"/>
      <c r="R29" s="30"/>
      <c r="S29" s="30"/>
      <c r="T29" s="30"/>
    </row>
    <row r="30" spans="2:20" x14ac:dyDescent="0.3">
      <c r="B30" s="18">
        <v>7</v>
      </c>
      <c r="C30" s="19">
        <f t="shared" si="6"/>
        <v>590000.00000000023</v>
      </c>
      <c r="D30" s="19">
        <f t="shared" si="3"/>
        <v>3510.5000000000018</v>
      </c>
      <c r="E30" s="19">
        <f t="shared" si="4"/>
        <v>983.33333333333417</v>
      </c>
      <c r="F30" s="19">
        <f t="shared" si="1"/>
        <v>1666.6666666666667</v>
      </c>
      <c r="G30" s="19">
        <f t="shared" si="2"/>
        <v>2527.1666666666679</v>
      </c>
      <c r="H30" s="19">
        <f t="shared" si="7"/>
        <v>2650.0000000000009</v>
      </c>
      <c r="I30" s="19">
        <f>Tabela1[[#This Row],[Odsetki bez dopłat]]+Tabela1[[#This Row],[Kapitał]]</f>
        <v>5177.1666666666688</v>
      </c>
      <c r="J30" s="19">
        <f t="shared" si="5"/>
        <v>588333.3333333336</v>
      </c>
      <c r="L30" s="51" t="s">
        <v>31</v>
      </c>
      <c r="M30" s="71"/>
      <c r="O30" s="59"/>
      <c r="P30" s="30"/>
      <c r="Q30" s="30"/>
      <c r="R30" s="30"/>
      <c r="S30" s="30"/>
      <c r="T30" s="30"/>
    </row>
    <row r="31" spans="2:20" x14ac:dyDescent="0.3">
      <c r="B31" s="18">
        <v>8</v>
      </c>
      <c r="C31" s="19">
        <f t="shared" si="6"/>
        <v>588333.3333333336</v>
      </c>
      <c r="D31" s="19">
        <f t="shared" si="3"/>
        <v>3500.5833333333353</v>
      </c>
      <c r="E31" s="19">
        <f t="shared" si="4"/>
        <v>980.55555555555588</v>
      </c>
      <c r="F31" s="19">
        <f t="shared" si="1"/>
        <v>1666.6666666666667</v>
      </c>
      <c r="G31" s="19">
        <f t="shared" si="2"/>
        <v>2520.0277777777792</v>
      </c>
      <c r="H31" s="19">
        <f t="shared" si="7"/>
        <v>2647.2222222222226</v>
      </c>
      <c r="I31" s="19">
        <f>Tabela1[[#This Row],[Odsetki bez dopłat]]+Tabela1[[#This Row],[Kapitał]]</f>
        <v>5167.2500000000018</v>
      </c>
      <c r="J31" s="19">
        <f t="shared" si="5"/>
        <v>586666.66666666698</v>
      </c>
      <c r="L31" s="36" t="s">
        <v>17</v>
      </c>
      <c r="M31" s="28">
        <f>'Raty malejące'!D377</f>
        <v>722000.00000000012</v>
      </c>
      <c r="O31" s="59"/>
      <c r="P31" s="30"/>
      <c r="Q31" s="30"/>
      <c r="R31" s="30"/>
      <c r="S31" s="30"/>
      <c r="T31" s="30"/>
    </row>
    <row r="32" spans="2:20" x14ac:dyDescent="0.3">
      <c r="B32" s="18">
        <v>9</v>
      </c>
      <c r="C32" s="19">
        <f t="shared" si="6"/>
        <v>586666.66666666698</v>
      </c>
      <c r="D32" s="19">
        <f t="shared" si="3"/>
        <v>3490.6666666666683</v>
      </c>
      <c r="E32" s="19">
        <f t="shared" si="4"/>
        <v>977.77777777777806</v>
      </c>
      <c r="F32" s="19">
        <f t="shared" si="1"/>
        <v>1666.6666666666667</v>
      </c>
      <c r="G32" s="19">
        <f t="shared" si="2"/>
        <v>2512.8888888888901</v>
      </c>
      <c r="H32" s="19">
        <f t="shared" si="7"/>
        <v>2644.4444444444448</v>
      </c>
      <c r="I32" s="19">
        <f>Tabela1[[#This Row],[Odsetki bez dopłat]]+Tabela1[[#This Row],[Kapitał]]</f>
        <v>5157.3333333333348</v>
      </c>
      <c r="J32" s="19">
        <f t="shared" si="5"/>
        <v>585000.00000000035</v>
      </c>
      <c r="L32" s="36" t="s">
        <v>15</v>
      </c>
      <c r="M32" s="28">
        <f>'Raty malejące'!F377</f>
        <v>1322000.0000000002</v>
      </c>
      <c r="O32" s="59"/>
      <c r="P32" s="30"/>
      <c r="Q32" s="30"/>
      <c r="R32" s="30"/>
      <c r="S32" s="30"/>
      <c r="T32" s="30"/>
    </row>
    <row r="33" spans="2:20" x14ac:dyDescent="0.3">
      <c r="B33" s="18">
        <v>10</v>
      </c>
      <c r="C33" s="19">
        <f t="shared" si="6"/>
        <v>585000.00000000035</v>
      </c>
      <c r="D33" s="19">
        <f t="shared" si="3"/>
        <v>3480.7500000000023</v>
      </c>
      <c r="E33" s="19">
        <f t="shared" si="4"/>
        <v>975.00000000000068</v>
      </c>
      <c r="F33" s="19">
        <f t="shared" si="1"/>
        <v>1666.6666666666667</v>
      </c>
      <c r="G33" s="19">
        <f t="shared" si="2"/>
        <v>2505.7500000000014</v>
      </c>
      <c r="H33" s="19">
        <f t="shared" ref="H33:H96" si="8">D33+F33-G33</f>
        <v>2641.6666666666674</v>
      </c>
      <c r="I33" s="19">
        <f>Tabela1[[#This Row],[Odsetki bez dopłat]]+Tabela1[[#This Row],[Kapitał]]</f>
        <v>5147.4166666666688</v>
      </c>
      <c r="J33" s="19">
        <f t="shared" si="5"/>
        <v>583333.33333333372</v>
      </c>
      <c r="L33" s="1"/>
      <c r="O33" s="34"/>
      <c r="P33" s="30"/>
      <c r="Q33" s="30"/>
      <c r="R33" s="30"/>
      <c r="S33" s="30"/>
      <c r="T33" s="30"/>
    </row>
    <row r="34" spans="2:20" x14ac:dyDescent="0.3">
      <c r="B34" s="18">
        <v>11</v>
      </c>
      <c r="C34" s="19">
        <f t="shared" si="6"/>
        <v>583333.33333333372</v>
      </c>
      <c r="D34" s="19">
        <f t="shared" si="3"/>
        <v>3470.8333333333358</v>
      </c>
      <c r="E34" s="19">
        <f t="shared" si="4"/>
        <v>972.22222222222285</v>
      </c>
      <c r="F34" s="19">
        <f t="shared" si="1"/>
        <v>1666.6666666666667</v>
      </c>
      <c r="G34" s="19">
        <f t="shared" si="2"/>
        <v>2498.6111111111131</v>
      </c>
      <c r="H34" s="19">
        <f t="shared" si="8"/>
        <v>2638.8888888888896</v>
      </c>
      <c r="I34" s="19">
        <f>Tabela1[[#This Row],[Odsetki bez dopłat]]+Tabela1[[#This Row],[Kapitał]]</f>
        <v>5137.5000000000027</v>
      </c>
      <c r="J34" s="19">
        <f t="shared" si="5"/>
        <v>581666.66666666709</v>
      </c>
      <c r="L34" s="63"/>
      <c r="M34" s="63"/>
      <c r="O34" s="35"/>
      <c r="P34" s="30"/>
      <c r="Q34" s="30"/>
      <c r="R34" s="30"/>
      <c r="S34" s="30"/>
      <c r="T34" s="30"/>
    </row>
    <row r="35" spans="2:20" x14ac:dyDescent="0.3">
      <c r="B35" s="18">
        <v>12</v>
      </c>
      <c r="C35" s="19">
        <f t="shared" si="6"/>
        <v>581666.66666666709</v>
      </c>
      <c r="D35" s="19">
        <f t="shared" si="3"/>
        <v>3460.9166666666697</v>
      </c>
      <c r="E35" s="19">
        <f t="shared" si="4"/>
        <v>969.44444444444594</v>
      </c>
      <c r="F35" s="19">
        <f t="shared" si="1"/>
        <v>1666.6666666666667</v>
      </c>
      <c r="G35" s="19">
        <f t="shared" si="2"/>
        <v>2491.472222222224</v>
      </c>
      <c r="H35" s="19">
        <f t="shared" si="8"/>
        <v>2636.1111111111127</v>
      </c>
      <c r="I35" s="19">
        <f>Tabela1[[#This Row],[Odsetki bez dopłat]]+Tabela1[[#This Row],[Kapitał]]</f>
        <v>5127.5833333333367</v>
      </c>
      <c r="J35" s="19">
        <f t="shared" si="5"/>
        <v>580000.00000000047</v>
      </c>
      <c r="O35" s="34"/>
    </row>
    <row r="36" spans="2:20" x14ac:dyDescent="0.3">
      <c r="B36" s="18">
        <v>13</v>
      </c>
      <c r="C36" s="19">
        <f t="shared" si="6"/>
        <v>580000.00000000047</v>
      </c>
      <c r="D36" s="19">
        <f t="shared" si="3"/>
        <v>3451.0000000000032</v>
      </c>
      <c r="E36" s="19">
        <f t="shared" si="4"/>
        <v>966.66666666666765</v>
      </c>
      <c r="F36" s="19">
        <f t="shared" si="1"/>
        <v>1666.6666666666667</v>
      </c>
      <c r="G36" s="19">
        <f t="shared" si="2"/>
        <v>2484.3333333333353</v>
      </c>
      <c r="H36" s="19">
        <f t="shared" si="8"/>
        <v>2633.3333333333344</v>
      </c>
      <c r="I36" s="19">
        <f>Tabela1[[#This Row],[Odsetki bez dopłat]]+Tabela1[[#This Row],[Kapitał]]</f>
        <v>5117.6666666666697</v>
      </c>
      <c r="J36" s="19">
        <f t="shared" si="5"/>
        <v>578333.33333333384</v>
      </c>
      <c r="L36" s="1"/>
      <c r="M36" s="25"/>
      <c r="O36" s="34"/>
    </row>
    <row r="37" spans="2:20" x14ac:dyDescent="0.3">
      <c r="B37" s="18">
        <v>14</v>
      </c>
      <c r="C37" s="19">
        <f t="shared" si="6"/>
        <v>578333.33333333384</v>
      </c>
      <c r="D37" s="19">
        <f t="shared" si="3"/>
        <v>3441.0833333333362</v>
      </c>
      <c r="E37" s="19">
        <f t="shared" si="4"/>
        <v>963.88888888888937</v>
      </c>
      <c r="F37" s="19">
        <f t="shared" si="1"/>
        <v>1666.6666666666667</v>
      </c>
      <c r="G37" s="19">
        <f t="shared" si="2"/>
        <v>2477.1944444444466</v>
      </c>
      <c r="H37" s="19">
        <f t="shared" si="8"/>
        <v>2630.5555555555561</v>
      </c>
      <c r="I37" s="19">
        <f>Tabela1[[#This Row],[Odsetki bez dopłat]]+Tabela1[[#This Row],[Kapitał]]</f>
        <v>5107.7500000000027</v>
      </c>
      <c r="J37" s="19">
        <f t="shared" si="5"/>
        <v>576666.66666666721</v>
      </c>
      <c r="L37" s="1"/>
    </row>
    <row r="38" spans="2:20" x14ac:dyDescent="0.3">
      <c r="B38" s="18">
        <v>15</v>
      </c>
      <c r="C38" s="19">
        <f t="shared" si="6"/>
        <v>576666.66666666721</v>
      </c>
      <c r="D38" s="19">
        <f t="shared" si="3"/>
        <v>3431.1666666666702</v>
      </c>
      <c r="E38" s="19">
        <f t="shared" si="4"/>
        <v>961.111111111112</v>
      </c>
      <c r="F38" s="19">
        <f t="shared" si="1"/>
        <v>1666.6666666666667</v>
      </c>
      <c r="G38" s="19">
        <f t="shared" si="2"/>
        <v>2470.0555555555579</v>
      </c>
      <c r="H38" s="19">
        <f t="shared" si="8"/>
        <v>2627.7777777777787</v>
      </c>
      <c r="I38" s="19">
        <f>Tabela1[[#This Row],[Odsetki bez dopłat]]+Tabela1[[#This Row],[Kapitał]]</f>
        <v>5097.8333333333367</v>
      </c>
      <c r="J38" s="19">
        <f t="shared" si="5"/>
        <v>575000.00000000058</v>
      </c>
      <c r="L38" s="1"/>
    </row>
    <row r="39" spans="2:20" x14ac:dyDescent="0.3">
      <c r="B39" s="18">
        <v>16</v>
      </c>
      <c r="C39" s="19">
        <f t="shared" si="6"/>
        <v>575000.00000000058</v>
      </c>
      <c r="D39" s="19">
        <f t="shared" si="3"/>
        <v>3421.2500000000036</v>
      </c>
      <c r="E39" s="19">
        <f t="shared" si="4"/>
        <v>958.33333333333462</v>
      </c>
      <c r="F39" s="19">
        <f t="shared" si="1"/>
        <v>1666.6666666666667</v>
      </c>
      <c r="G39" s="19">
        <f t="shared" si="2"/>
        <v>2462.9166666666692</v>
      </c>
      <c r="H39" s="19">
        <f t="shared" si="8"/>
        <v>2625.0000000000014</v>
      </c>
      <c r="I39" s="19">
        <f>Tabela1[[#This Row],[Odsetki bez dopłat]]+Tabela1[[#This Row],[Kapitał]]</f>
        <v>5087.9166666666706</v>
      </c>
      <c r="J39" s="19">
        <f t="shared" si="5"/>
        <v>573333.33333333395</v>
      </c>
      <c r="L39" s="1"/>
    </row>
    <row r="40" spans="2:20" x14ac:dyDescent="0.3">
      <c r="B40" s="18">
        <v>17</v>
      </c>
      <c r="C40" s="19">
        <f t="shared" si="6"/>
        <v>573333.33333333395</v>
      </c>
      <c r="D40" s="19">
        <f t="shared" si="3"/>
        <v>3411.3333333333371</v>
      </c>
      <c r="E40" s="19">
        <f t="shared" si="4"/>
        <v>955.55555555555634</v>
      </c>
      <c r="F40" s="19">
        <f t="shared" si="1"/>
        <v>1666.6666666666667</v>
      </c>
      <c r="G40" s="19">
        <f t="shared" si="2"/>
        <v>2455.7777777777806</v>
      </c>
      <c r="H40" s="19">
        <f t="shared" si="8"/>
        <v>2622.2222222222231</v>
      </c>
      <c r="I40" s="19">
        <f>Tabela1[[#This Row],[Odsetki bez dopłat]]+Tabela1[[#This Row],[Kapitał]]</f>
        <v>5078.0000000000036</v>
      </c>
      <c r="J40" s="19">
        <f t="shared" si="5"/>
        <v>571666.66666666733</v>
      </c>
      <c r="L40" s="1"/>
    </row>
    <row r="41" spans="2:20" x14ac:dyDescent="0.3">
      <c r="B41" s="18">
        <v>18</v>
      </c>
      <c r="C41" s="19">
        <f t="shared" si="6"/>
        <v>571666.66666666733</v>
      </c>
      <c r="D41" s="19">
        <f t="shared" si="3"/>
        <v>3401.4166666666711</v>
      </c>
      <c r="E41" s="19">
        <f t="shared" si="4"/>
        <v>952.77777777777897</v>
      </c>
      <c r="F41" s="19">
        <f t="shared" si="1"/>
        <v>1666.6666666666667</v>
      </c>
      <c r="G41" s="19">
        <f t="shared" si="2"/>
        <v>2448.6388888888919</v>
      </c>
      <c r="H41" s="19">
        <f t="shared" si="8"/>
        <v>2619.4444444444457</v>
      </c>
      <c r="I41" s="19">
        <f>Tabela1[[#This Row],[Odsetki bez dopłat]]+Tabela1[[#This Row],[Kapitał]]</f>
        <v>5068.0833333333376</v>
      </c>
      <c r="J41" s="19">
        <f t="shared" si="5"/>
        <v>570000.0000000007</v>
      </c>
      <c r="L41" s="1"/>
    </row>
    <row r="42" spans="2:20" x14ac:dyDescent="0.3">
      <c r="B42" s="18">
        <v>19</v>
      </c>
      <c r="C42" s="19">
        <f t="shared" si="6"/>
        <v>570000.0000000007</v>
      </c>
      <c r="D42" s="19">
        <f t="shared" si="3"/>
        <v>3391.5000000000041</v>
      </c>
      <c r="E42" s="19">
        <f t="shared" si="4"/>
        <v>950.00000000000068</v>
      </c>
      <c r="F42" s="19">
        <f t="shared" si="1"/>
        <v>1666.6666666666667</v>
      </c>
      <c r="G42" s="19">
        <f t="shared" si="2"/>
        <v>2441.5000000000032</v>
      </c>
      <c r="H42" s="19">
        <f t="shared" si="8"/>
        <v>2616.6666666666674</v>
      </c>
      <c r="I42" s="19">
        <f>Tabela1[[#This Row],[Odsetki bez dopłat]]+Tabela1[[#This Row],[Kapitał]]</f>
        <v>5058.1666666666706</v>
      </c>
      <c r="J42" s="19">
        <f t="shared" si="5"/>
        <v>568333.33333333407</v>
      </c>
      <c r="L42" s="1"/>
    </row>
    <row r="43" spans="2:20" x14ac:dyDescent="0.3">
      <c r="B43" s="18">
        <v>20</v>
      </c>
      <c r="C43" s="19">
        <f t="shared" si="6"/>
        <v>568333.33333333407</v>
      </c>
      <c r="D43" s="19">
        <f t="shared" si="3"/>
        <v>3381.583333333338</v>
      </c>
      <c r="E43" s="19">
        <f t="shared" si="4"/>
        <v>947.22222222222331</v>
      </c>
      <c r="F43" s="19">
        <f t="shared" si="1"/>
        <v>1666.6666666666667</v>
      </c>
      <c r="G43" s="19">
        <f t="shared" si="2"/>
        <v>2434.3611111111145</v>
      </c>
      <c r="H43" s="19">
        <f t="shared" si="8"/>
        <v>2613.8888888888901</v>
      </c>
      <c r="I43" s="19">
        <f>Tabela1[[#This Row],[Odsetki bez dopłat]]+Tabela1[[#This Row],[Kapitał]]</f>
        <v>5048.2500000000045</v>
      </c>
      <c r="J43" s="19">
        <f t="shared" si="5"/>
        <v>566666.66666666744</v>
      </c>
      <c r="L43" s="1"/>
    </row>
    <row r="44" spans="2:20" x14ac:dyDescent="0.3">
      <c r="B44" s="18">
        <v>21</v>
      </c>
      <c r="C44" s="19">
        <f t="shared" si="6"/>
        <v>566666.66666666744</v>
      </c>
      <c r="D44" s="19">
        <f t="shared" si="3"/>
        <v>3371.6666666666715</v>
      </c>
      <c r="E44" s="19">
        <f t="shared" si="4"/>
        <v>944.44444444444639</v>
      </c>
      <c r="F44" s="19">
        <f t="shared" si="1"/>
        <v>1666.6666666666667</v>
      </c>
      <c r="G44" s="19">
        <f t="shared" si="2"/>
        <v>2427.2222222222254</v>
      </c>
      <c r="H44" s="19">
        <f t="shared" si="8"/>
        <v>2611.1111111111131</v>
      </c>
      <c r="I44" s="19">
        <f>Tabela1[[#This Row],[Odsetki bez dopłat]]+Tabela1[[#This Row],[Kapitał]]</f>
        <v>5038.3333333333385</v>
      </c>
      <c r="J44" s="19">
        <f t="shared" si="5"/>
        <v>565000.00000000081</v>
      </c>
      <c r="L44" s="1"/>
    </row>
    <row r="45" spans="2:20" x14ac:dyDescent="0.3">
      <c r="B45" s="18">
        <v>22</v>
      </c>
      <c r="C45" s="19">
        <f t="shared" si="6"/>
        <v>565000.00000000081</v>
      </c>
      <c r="D45" s="19">
        <f t="shared" si="3"/>
        <v>3361.750000000005</v>
      </c>
      <c r="E45" s="19">
        <f t="shared" si="4"/>
        <v>941.66666666666811</v>
      </c>
      <c r="F45" s="19">
        <f t="shared" si="1"/>
        <v>1666.6666666666667</v>
      </c>
      <c r="G45" s="19">
        <f t="shared" si="2"/>
        <v>2420.0833333333367</v>
      </c>
      <c r="H45" s="19">
        <f t="shared" si="8"/>
        <v>2608.3333333333348</v>
      </c>
      <c r="I45" s="19">
        <f>Tabela1[[#This Row],[Odsetki bez dopłat]]+Tabela1[[#This Row],[Kapitał]]</f>
        <v>5028.4166666666715</v>
      </c>
      <c r="J45" s="19">
        <f t="shared" si="5"/>
        <v>563333.33333333419</v>
      </c>
      <c r="L45" s="1"/>
    </row>
    <row r="46" spans="2:20" x14ac:dyDescent="0.3">
      <c r="B46" s="18">
        <v>23</v>
      </c>
      <c r="C46" s="19">
        <f t="shared" si="6"/>
        <v>563333.33333333419</v>
      </c>
      <c r="D46" s="19">
        <f t="shared" si="3"/>
        <v>3351.8333333333389</v>
      </c>
      <c r="E46" s="19">
        <f t="shared" si="4"/>
        <v>938.88888888889028</v>
      </c>
      <c r="F46" s="19">
        <f t="shared" si="1"/>
        <v>1666.6666666666667</v>
      </c>
      <c r="G46" s="19">
        <f t="shared" si="2"/>
        <v>2412.9444444444484</v>
      </c>
      <c r="H46" s="19">
        <f t="shared" si="8"/>
        <v>2605.555555555557</v>
      </c>
      <c r="I46" s="19">
        <f>Tabela1[[#This Row],[Odsetki bez dopłat]]+Tabela1[[#This Row],[Kapitał]]</f>
        <v>5018.5000000000055</v>
      </c>
      <c r="J46" s="19">
        <f t="shared" si="5"/>
        <v>561666.66666666756</v>
      </c>
      <c r="L46" s="1"/>
    </row>
    <row r="47" spans="2:20" x14ac:dyDescent="0.3">
      <c r="B47" s="18">
        <v>24</v>
      </c>
      <c r="C47" s="19">
        <f t="shared" si="6"/>
        <v>561666.66666666756</v>
      </c>
      <c r="D47" s="19">
        <f t="shared" si="3"/>
        <v>3341.916666666672</v>
      </c>
      <c r="E47" s="19">
        <f t="shared" si="4"/>
        <v>936.11111111111245</v>
      </c>
      <c r="F47" s="19">
        <f t="shared" si="1"/>
        <v>1666.6666666666667</v>
      </c>
      <c r="G47" s="19">
        <f t="shared" si="2"/>
        <v>2405.8055555555593</v>
      </c>
      <c r="H47" s="19">
        <f t="shared" si="8"/>
        <v>2602.7777777777792</v>
      </c>
      <c r="I47" s="19">
        <f>Tabela1[[#This Row],[Odsetki bez dopłat]]+Tabela1[[#This Row],[Kapitał]]</f>
        <v>5008.5833333333385</v>
      </c>
      <c r="J47" s="19">
        <f t="shared" si="5"/>
        <v>560000.00000000093</v>
      </c>
      <c r="L47" s="1"/>
    </row>
    <row r="48" spans="2:20" x14ac:dyDescent="0.3">
      <c r="B48" s="18">
        <v>25</v>
      </c>
      <c r="C48" s="19">
        <f t="shared" si="6"/>
        <v>560000.00000000093</v>
      </c>
      <c r="D48" s="19">
        <f t="shared" si="3"/>
        <v>3332.0000000000059</v>
      </c>
      <c r="E48" s="19">
        <f t="shared" si="4"/>
        <v>933.33333333333508</v>
      </c>
      <c r="F48" s="19">
        <f t="shared" si="1"/>
        <v>1666.6666666666667</v>
      </c>
      <c r="G48" s="19">
        <f t="shared" si="2"/>
        <v>2398.6666666666706</v>
      </c>
      <c r="H48" s="19">
        <f t="shared" si="8"/>
        <v>2600.0000000000018</v>
      </c>
      <c r="I48" s="19">
        <f>Tabela1[[#This Row],[Odsetki bez dopłat]]+Tabela1[[#This Row],[Kapitał]]</f>
        <v>4998.6666666666724</v>
      </c>
      <c r="J48" s="19">
        <f t="shared" si="5"/>
        <v>558333.3333333343</v>
      </c>
      <c r="L48" s="1"/>
    </row>
    <row r="49" spans="2:12" x14ac:dyDescent="0.3">
      <c r="B49" s="18">
        <v>26</v>
      </c>
      <c r="C49" s="19">
        <f t="shared" si="6"/>
        <v>558333.3333333343</v>
      </c>
      <c r="D49" s="19">
        <f t="shared" si="3"/>
        <v>3322.0833333333394</v>
      </c>
      <c r="E49" s="19">
        <f t="shared" si="4"/>
        <v>930.5555555555577</v>
      </c>
      <c r="F49" s="19">
        <f t="shared" si="1"/>
        <v>1666.6666666666667</v>
      </c>
      <c r="G49" s="19">
        <f t="shared" si="2"/>
        <v>2391.5277777777819</v>
      </c>
      <c r="H49" s="19">
        <f t="shared" si="8"/>
        <v>2597.2222222222244</v>
      </c>
      <c r="I49" s="19">
        <f>Tabela1[[#This Row],[Odsetki bez dopłat]]+Tabela1[[#This Row],[Kapitał]]</f>
        <v>4988.7500000000064</v>
      </c>
      <c r="J49" s="19">
        <f t="shared" si="5"/>
        <v>556666.66666666768</v>
      </c>
      <c r="L49" s="1"/>
    </row>
    <row r="50" spans="2:12" x14ac:dyDescent="0.3">
      <c r="B50" s="18">
        <v>27</v>
      </c>
      <c r="C50" s="19">
        <f t="shared" si="6"/>
        <v>556666.66666666768</v>
      </c>
      <c r="D50" s="19">
        <f t="shared" si="3"/>
        <v>3312.1666666666729</v>
      </c>
      <c r="E50" s="19">
        <f t="shared" si="4"/>
        <v>927.77777777777942</v>
      </c>
      <c r="F50" s="19">
        <f t="shared" si="1"/>
        <v>1666.6666666666667</v>
      </c>
      <c r="G50" s="19">
        <f t="shared" si="2"/>
        <v>2384.3888888888932</v>
      </c>
      <c r="H50" s="19">
        <f t="shared" si="8"/>
        <v>2594.4444444444462</v>
      </c>
      <c r="I50" s="19">
        <f>Tabela1[[#This Row],[Odsetki bez dopłat]]+Tabela1[[#This Row],[Kapitał]]</f>
        <v>4978.8333333333394</v>
      </c>
      <c r="J50" s="19">
        <f t="shared" si="5"/>
        <v>555000.00000000105</v>
      </c>
      <c r="L50" s="1"/>
    </row>
    <row r="51" spans="2:12" x14ac:dyDescent="0.3">
      <c r="B51" s="18">
        <v>28</v>
      </c>
      <c r="C51" s="19">
        <f t="shared" si="6"/>
        <v>555000.00000000105</v>
      </c>
      <c r="D51" s="19">
        <f t="shared" si="3"/>
        <v>3302.2500000000068</v>
      </c>
      <c r="E51" s="19">
        <f t="shared" si="4"/>
        <v>925.00000000000205</v>
      </c>
      <c r="F51" s="19">
        <f t="shared" si="1"/>
        <v>1666.6666666666667</v>
      </c>
      <c r="G51" s="19">
        <f t="shared" si="2"/>
        <v>2377.2500000000045</v>
      </c>
      <c r="H51" s="19">
        <f t="shared" si="8"/>
        <v>2591.6666666666688</v>
      </c>
      <c r="I51" s="19">
        <f>Tabela1[[#This Row],[Odsetki bez dopłat]]+Tabela1[[#This Row],[Kapitał]]</f>
        <v>4968.9166666666733</v>
      </c>
      <c r="J51" s="19">
        <f t="shared" si="5"/>
        <v>553333.33333333442</v>
      </c>
      <c r="L51" s="1"/>
    </row>
    <row r="52" spans="2:12" x14ac:dyDescent="0.3">
      <c r="B52" s="18">
        <v>29</v>
      </c>
      <c r="C52" s="19">
        <f t="shared" si="6"/>
        <v>553333.33333333442</v>
      </c>
      <c r="D52" s="19">
        <f t="shared" si="3"/>
        <v>3292.3333333333399</v>
      </c>
      <c r="E52" s="19">
        <f t="shared" si="4"/>
        <v>922.22222222222376</v>
      </c>
      <c r="F52" s="19">
        <f t="shared" si="1"/>
        <v>1666.6666666666667</v>
      </c>
      <c r="G52" s="19">
        <f t="shared" si="2"/>
        <v>2370.1111111111159</v>
      </c>
      <c r="H52" s="19">
        <f t="shared" si="8"/>
        <v>2588.8888888888905</v>
      </c>
      <c r="I52" s="19">
        <f>Tabela1[[#This Row],[Odsetki bez dopłat]]+Tabela1[[#This Row],[Kapitał]]</f>
        <v>4959.0000000000064</v>
      </c>
      <c r="J52" s="19">
        <f t="shared" si="5"/>
        <v>551666.66666666779</v>
      </c>
      <c r="L52" s="1"/>
    </row>
    <row r="53" spans="2:12" x14ac:dyDescent="0.3">
      <c r="B53" s="18">
        <v>30</v>
      </c>
      <c r="C53" s="19">
        <f t="shared" si="6"/>
        <v>551666.66666666779</v>
      </c>
      <c r="D53" s="19">
        <f t="shared" si="3"/>
        <v>3282.4166666666733</v>
      </c>
      <c r="E53" s="19">
        <f t="shared" si="4"/>
        <v>919.44444444444639</v>
      </c>
      <c r="F53" s="19">
        <f t="shared" si="1"/>
        <v>1666.6666666666667</v>
      </c>
      <c r="G53" s="19">
        <f t="shared" si="2"/>
        <v>2362.9722222222272</v>
      </c>
      <c r="H53" s="19">
        <f t="shared" si="8"/>
        <v>2586.1111111111131</v>
      </c>
      <c r="I53" s="19">
        <f>Tabela1[[#This Row],[Odsetki bez dopłat]]+Tabela1[[#This Row],[Kapitał]]</f>
        <v>4949.0833333333403</v>
      </c>
      <c r="J53" s="19">
        <f t="shared" si="5"/>
        <v>550000.00000000116</v>
      </c>
      <c r="L53" s="1"/>
    </row>
    <row r="54" spans="2:12" x14ac:dyDescent="0.3">
      <c r="B54" s="18">
        <v>31</v>
      </c>
      <c r="C54" s="19">
        <f t="shared" si="6"/>
        <v>550000.00000000116</v>
      </c>
      <c r="D54" s="19">
        <f t="shared" si="3"/>
        <v>3272.5000000000073</v>
      </c>
      <c r="E54" s="19">
        <f t="shared" si="4"/>
        <v>916.66666666666902</v>
      </c>
      <c r="F54" s="19">
        <f t="shared" si="1"/>
        <v>1666.6666666666667</v>
      </c>
      <c r="G54" s="19">
        <f t="shared" si="2"/>
        <v>2355.8333333333385</v>
      </c>
      <c r="H54" s="19">
        <f t="shared" si="8"/>
        <v>2583.3333333333358</v>
      </c>
      <c r="I54" s="19">
        <f>Tabela1[[#This Row],[Odsetki bez dopłat]]+Tabela1[[#This Row],[Kapitał]]</f>
        <v>4939.1666666666742</v>
      </c>
      <c r="J54" s="19">
        <f t="shared" si="5"/>
        <v>548333.33333333454</v>
      </c>
      <c r="L54" s="1"/>
    </row>
    <row r="55" spans="2:12" x14ac:dyDescent="0.3">
      <c r="B55" s="18">
        <v>32</v>
      </c>
      <c r="C55" s="19">
        <f t="shared" si="6"/>
        <v>548333.33333333454</v>
      </c>
      <c r="D55" s="19">
        <f t="shared" si="3"/>
        <v>3262.5833333333408</v>
      </c>
      <c r="E55" s="19">
        <f t="shared" si="4"/>
        <v>913.88888888889073</v>
      </c>
      <c r="F55" s="19">
        <f t="shared" si="1"/>
        <v>1666.6666666666667</v>
      </c>
      <c r="G55" s="19">
        <f t="shared" si="2"/>
        <v>2348.6944444444498</v>
      </c>
      <c r="H55" s="19">
        <f t="shared" si="8"/>
        <v>2580.5555555555575</v>
      </c>
      <c r="I55" s="19">
        <f>Tabela1[[#This Row],[Odsetki bez dopłat]]+Tabela1[[#This Row],[Kapitał]]</f>
        <v>4929.2500000000073</v>
      </c>
      <c r="J55" s="19">
        <f t="shared" si="5"/>
        <v>546666.66666666791</v>
      </c>
      <c r="L55" s="1"/>
    </row>
    <row r="56" spans="2:12" x14ac:dyDescent="0.3">
      <c r="B56" s="18">
        <v>33</v>
      </c>
      <c r="C56" s="19">
        <f t="shared" si="6"/>
        <v>546666.66666666791</v>
      </c>
      <c r="D56" s="19">
        <f t="shared" si="3"/>
        <v>3252.6666666666747</v>
      </c>
      <c r="E56" s="19">
        <f t="shared" si="4"/>
        <v>911.11111111111381</v>
      </c>
      <c r="F56" s="19">
        <f t="shared" ref="F56:F87" si="9">IF(B56&lt;=$J$17,$J$5/$J$17,0)</f>
        <v>1666.6666666666667</v>
      </c>
      <c r="G56" s="19">
        <f t="shared" ref="G56:G87" si="10">C56/12*($J$7-2%)</f>
        <v>2341.5555555555607</v>
      </c>
      <c r="H56" s="19">
        <f t="shared" si="8"/>
        <v>2577.7777777777806</v>
      </c>
      <c r="I56" s="19">
        <f>Tabela1[[#This Row],[Odsetki bez dopłat]]+Tabela1[[#This Row],[Kapitał]]</f>
        <v>4919.3333333333412</v>
      </c>
      <c r="J56" s="19">
        <f t="shared" si="5"/>
        <v>545000.00000000128</v>
      </c>
      <c r="L56" s="1"/>
    </row>
    <row r="57" spans="2:12" x14ac:dyDescent="0.3">
      <c r="B57" s="18">
        <v>34</v>
      </c>
      <c r="C57" s="19">
        <f t="shared" si="6"/>
        <v>545000.00000000128</v>
      </c>
      <c r="D57" s="19">
        <f t="shared" si="3"/>
        <v>3242.7500000000077</v>
      </c>
      <c r="E57" s="19">
        <f t="shared" si="4"/>
        <v>908.33333333333508</v>
      </c>
      <c r="F57" s="19">
        <f t="shared" si="9"/>
        <v>1666.6666666666667</v>
      </c>
      <c r="G57" s="19">
        <f t="shared" si="10"/>
        <v>2334.4166666666724</v>
      </c>
      <c r="H57" s="19">
        <f t="shared" si="8"/>
        <v>2575.0000000000018</v>
      </c>
      <c r="I57" s="19">
        <f>Tabela1[[#This Row],[Odsetki bez dopłat]]+Tabela1[[#This Row],[Kapitał]]</f>
        <v>4909.4166666666742</v>
      </c>
      <c r="J57" s="19">
        <f t="shared" si="5"/>
        <v>543333.33333333465</v>
      </c>
      <c r="L57" s="1"/>
    </row>
    <row r="58" spans="2:12" x14ac:dyDescent="0.3">
      <c r="B58" s="18">
        <v>35</v>
      </c>
      <c r="C58" s="19">
        <f t="shared" si="6"/>
        <v>543333.33333333465</v>
      </c>
      <c r="D58" s="19">
        <f t="shared" si="3"/>
        <v>3232.8333333333412</v>
      </c>
      <c r="E58" s="19">
        <f t="shared" si="4"/>
        <v>905.5555555555577</v>
      </c>
      <c r="F58" s="19">
        <f t="shared" si="9"/>
        <v>1666.6666666666667</v>
      </c>
      <c r="G58" s="19">
        <f t="shared" si="10"/>
        <v>2327.2777777777837</v>
      </c>
      <c r="H58" s="19">
        <f t="shared" si="8"/>
        <v>2572.2222222222244</v>
      </c>
      <c r="I58" s="19">
        <f>Tabela1[[#This Row],[Odsetki bez dopłat]]+Tabela1[[#This Row],[Kapitał]]</f>
        <v>4899.5000000000082</v>
      </c>
      <c r="J58" s="19">
        <f t="shared" si="5"/>
        <v>541666.66666666802</v>
      </c>
      <c r="L58" s="1"/>
    </row>
    <row r="59" spans="2:12" x14ac:dyDescent="0.3">
      <c r="B59" s="18">
        <v>36</v>
      </c>
      <c r="C59" s="19">
        <f t="shared" si="6"/>
        <v>541666.66666666802</v>
      </c>
      <c r="D59" s="19">
        <f t="shared" si="3"/>
        <v>3222.9166666666752</v>
      </c>
      <c r="E59" s="19">
        <f t="shared" si="4"/>
        <v>902.77777777778078</v>
      </c>
      <c r="F59" s="19">
        <f t="shared" si="9"/>
        <v>1666.6666666666667</v>
      </c>
      <c r="G59" s="19">
        <f t="shared" si="10"/>
        <v>2320.1388888888946</v>
      </c>
      <c r="H59" s="19">
        <f t="shared" si="8"/>
        <v>2569.4444444444475</v>
      </c>
      <c r="I59" s="19">
        <f>Tabela1[[#This Row],[Odsetki bez dopłat]]+Tabela1[[#This Row],[Kapitał]]</f>
        <v>4889.5833333333421</v>
      </c>
      <c r="J59" s="19">
        <f t="shared" si="5"/>
        <v>540000.0000000014</v>
      </c>
      <c r="L59" s="1"/>
    </row>
    <row r="60" spans="2:12" x14ac:dyDescent="0.3">
      <c r="B60" s="18">
        <v>37</v>
      </c>
      <c r="C60" s="19">
        <f t="shared" si="6"/>
        <v>540000.0000000014</v>
      </c>
      <c r="D60" s="19">
        <f t="shared" si="3"/>
        <v>3213.0000000000086</v>
      </c>
      <c r="E60" s="19">
        <f t="shared" si="4"/>
        <v>900.0000000000025</v>
      </c>
      <c r="F60" s="19">
        <f t="shared" si="9"/>
        <v>1666.6666666666667</v>
      </c>
      <c r="G60" s="19">
        <f t="shared" si="10"/>
        <v>2313.0000000000059</v>
      </c>
      <c r="H60" s="19">
        <f t="shared" si="8"/>
        <v>2566.6666666666692</v>
      </c>
      <c r="I60" s="19">
        <f>Tabela1[[#This Row],[Odsetki bez dopłat]]+Tabela1[[#This Row],[Kapitał]]</f>
        <v>4879.6666666666752</v>
      </c>
      <c r="J60" s="19">
        <f t="shared" si="5"/>
        <v>538333.33333333477</v>
      </c>
      <c r="L60" s="1"/>
    </row>
    <row r="61" spans="2:12" x14ac:dyDescent="0.3">
      <c r="B61" s="18">
        <v>38</v>
      </c>
      <c r="C61" s="19">
        <f t="shared" si="6"/>
        <v>538333.33333333477</v>
      </c>
      <c r="D61" s="19">
        <f t="shared" si="3"/>
        <v>3203.0833333333417</v>
      </c>
      <c r="E61" s="19">
        <f t="shared" si="4"/>
        <v>897.22222222222422</v>
      </c>
      <c r="F61" s="19">
        <f t="shared" si="9"/>
        <v>1666.6666666666667</v>
      </c>
      <c r="G61" s="19">
        <f t="shared" si="10"/>
        <v>2305.8611111111172</v>
      </c>
      <c r="H61" s="19">
        <f t="shared" si="8"/>
        <v>2563.888888888891</v>
      </c>
      <c r="I61" s="19">
        <f>Tabela1[[#This Row],[Odsetki bez dopłat]]+Tabela1[[#This Row],[Kapitał]]</f>
        <v>4869.7500000000082</v>
      </c>
      <c r="J61" s="19">
        <f t="shared" si="5"/>
        <v>536666.66666666814</v>
      </c>
      <c r="L61" s="1"/>
    </row>
    <row r="62" spans="2:12" x14ac:dyDescent="0.3">
      <c r="B62" s="18">
        <v>39</v>
      </c>
      <c r="C62" s="19">
        <f t="shared" si="6"/>
        <v>536666.66666666814</v>
      </c>
      <c r="D62" s="19">
        <f t="shared" si="3"/>
        <v>3193.1666666666756</v>
      </c>
      <c r="E62" s="19">
        <f t="shared" si="4"/>
        <v>894.44444444444684</v>
      </c>
      <c r="F62" s="19">
        <f t="shared" si="9"/>
        <v>1666.6666666666667</v>
      </c>
      <c r="G62" s="19">
        <f t="shared" si="10"/>
        <v>2298.7222222222285</v>
      </c>
      <c r="H62" s="19">
        <f t="shared" si="8"/>
        <v>2561.1111111111136</v>
      </c>
      <c r="I62" s="19">
        <f>Tabela1[[#This Row],[Odsetki bez dopłat]]+Tabela1[[#This Row],[Kapitał]]</f>
        <v>4859.8333333333421</v>
      </c>
      <c r="J62" s="19">
        <f t="shared" si="5"/>
        <v>535000.00000000151</v>
      </c>
      <c r="L62" s="1"/>
    </row>
    <row r="63" spans="2:12" x14ac:dyDescent="0.3">
      <c r="B63" s="18">
        <v>40</v>
      </c>
      <c r="C63" s="19">
        <f t="shared" si="6"/>
        <v>535000.00000000151</v>
      </c>
      <c r="D63" s="19">
        <f t="shared" si="3"/>
        <v>3183.2500000000091</v>
      </c>
      <c r="E63" s="19">
        <f t="shared" si="4"/>
        <v>891.66666666666947</v>
      </c>
      <c r="F63" s="19">
        <f t="shared" si="9"/>
        <v>1666.6666666666667</v>
      </c>
      <c r="G63" s="19">
        <f t="shared" si="10"/>
        <v>2291.5833333333399</v>
      </c>
      <c r="H63" s="19">
        <f t="shared" si="8"/>
        <v>2558.3333333333362</v>
      </c>
      <c r="I63" s="19">
        <f>Tabela1[[#This Row],[Odsetki bez dopłat]]+Tabela1[[#This Row],[Kapitał]]</f>
        <v>4849.9166666666761</v>
      </c>
      <c r="J63" s="19">
        <f t="shared" si="5"/>
        <v>533333.33333333489</v>
      </c>
      <c r="L63" s="1"/>
    </row>
    <row r="64" spans="2:12" x14ac:dyDescent="0.3">
      <c r="B64" s="18">
        <v>41</v>
      </c>
      <c r="C64" s="19">
        <f t="shared" si="6"/>
        <v>533333.33333333489</v>
      </c>
      <c r="D64" s="19">
        <f t="shared" si="3"/>
        <v>3173.333333333343</v>
      </c>
      <c r="E64" s="19">
        <f t="shared" si="4"/>
        <v>888.8888888888921</v>
      </c>
      <c r="F64" s="19">
        <f t="shared" si="9"/>
        <v>1666.6666666666667</v>
      </c>
      <c r="G64" s="19">
        <f t="shared" si="10"/>
        <v>2284.4444444444512</v>
      </c>
      <c r="H64" s="19">
        <f t="shared" si="8"/>
        <v>2555.5555555555588</v>
      </c>
      <c r="I64" s="19">
        <f>Tabela1[[#This Row],[Odsetki bez dopłat]]+Tabela1[[#This Row],[Kapitał]]</f>
        <v>4840.00000000001</v>
      </c>
      <c r="J64" s="19">
        <f t="shared" si="5"/>
        <v>531666.66666666826</v>
      </c>
      <c r="L64" s="1"/>
    </row>
    <row r="65" spans="2:12" x14ac:dyDescent="0.3">
      <c r="B65" s="18">
        <v>42</v>
      </c>
      <c r="C65" s="19">
        <f t="shared" si="6"/>
        <v>531666.66666666826</v>
      </c>
      <c r="D65" s="19">
        <f t="shared" si="3"/>
        <v>3163.4166666666765</v>
      </c>
      <c r="E65" s="19">
        <f t="shared" si="4"/>
        <v>886.11111111111381</v>
      </c>
      <c r="F65" s="19">
        <f t="shared" si="9"/>
        <v>1666.6666666666667</v>
      </c>
      <c r="G65" s="19">
        <f t="shared" si="10"/>
        <v>2277.3055555555625</v>
      </c>
      <c r="H65" s="19">
        <f t="shared" si="8"/>
        <v>2552.7777777777806</v>
      </c>
      <c r="I65" s="19">
        <f>Tabela1[[#This Row],[Odsetki bez dopłat]]+Tabela1[[#This Row],[Kapitał]]</f>
        <v>4830.083333333343</v>
      </c>
      <c r="J65" s="19">
        <f t="shared" si="5"/>
        <v>530000.00000000163</v>
      </c>
      <c r="L65" s="1"/>
    </row>
    <row r="66" spans="2:12" x14ac:dyDescent="0.3">
      <c r="B66" s="18">
        <v>43</v>
      </c>
      <c r="C66" s="19">
        <f t="shared" si="6"/>
        <v>530000.00000000163</v>
      </c>
      <c r="D66" s="19">
        <f t="shared" si="3"/>
        <v>3153.5000000000095</v>
      </c>
      <c r="E66" s="19">
        <f t="shared" si="4"/>
        <v>883.33333333333553</v>
      </c>
      <c r="F66" s="19">
        <f t="shared" si="9"/>
        <v>1666.6666666666667</v>
      </c>
      <c r="G66" s="19">
        <f t="shared" si="10"/>
        <v>2270.1666666666738</v>
      </c>
      <c r="H66" s="19">
        <f t="shared" si="8"/>
        <v>2550.0000000000023</v>
      </c>
      <c r="I66" s="19">
        <f>Tabela1[[#This Row],[Odsetki bez dopłat]]+Tabela1[[#This Row],[Kapitał]]</f>
        <v>4820.1666666666761</v>
      </c>
      <c r="J66" s="19">
        <f t="shared" si="5"/>
        <v>528333.333333335</v>
      </c>
      <c r="L66" s="1"/>
    </row>
    <row r="67" spans="2:12" x14ac:dyDescent="0.3">
      <c r="B67" s="18">
        <v>44</v>
      </c>
      <c r="C67" s="19">
        <f t="shared" si="6"/>
        <v>528333.333333335</v>
      </c>
      <c r="D67" s="19">
        <f t="shared" si="3"/>
        <v>3143.5833333333435</v>
      </c>
      <c r="E67" s="19">
        <f t="shared" si="4"/>
        <v>880.55555555555816</v>
      </c>
      <c r="F67" s="19">
        <f t="shared" si="9"/>
        <v>1666.6666666666667</v>
      </c>
      <c r="G67" s="19">
        <f t="shared" si="10"/>
        <v>2263.0277777777851</v>
      </c>
      <c r="H67" s="19">
        <f t="shared" si="8"/>
        <v>2547.2222222222249</v>
      </c>
      <c r="I67" s="19">
        <f>Tabela1[[#This Row],[Odsetki bez dopłat]]+Tabela1[[#This Row],[Kapitał]]</f>
        <v>4810.25000000001</v>
      </c>
      <c r="J67" s="19">
        <f t="shared" si="5"/>
        <v>526666.66666666837</v>
      </c>
      <c r="L67" s="1"/>
    </row>
    <row r="68" spans="2:12" x14ac:dyDescent="0.3">
      <c r="B68" s="18">
        <v>45</v>
      </c>
      <c r="C68" s="19">
        <f t="shared" si="6"/>
        <v>526666.66666666837</v>
      </c>
      <c r="D68" s="19">
        <f t="shared" si="3"/>
        <v>3133.666666666677</v>
      </c>
      <c r="E68" s="19">
        <f t="shared" si="4"/>
        <v>877.77777777778124</v>
      </c>
      <c r="F68" s="19">
        <f t="shared" si="9"/>
        <v>1666.6666666666667</v>
      </c>
      <c r="G68" s="19">
        <f t="shared" si="10"/>
        <v>2255.888888888896</v>
      </c>
      <c r="H68" s="19">
        <f t="shared" si="8"/>
        <v>2544.444444444448</v>
      </c>
      <c r="I68" s="19">
        <f>Tabela1[[#This Row],[Odsetki bez dopłat]]+Tabela1[[#This Row],[Kapitał]]</f>
        <v>4800.3333333333439</v>
      </c>
      <c r="J68" s="19">
        <f t="shared" si="5"/>
        <v>525000.00000000175</v>
      </c>
      <c r="L68" s="1"/>
    </row>
    <row r="69" spans="2:12" x14ac:dyDescent="0.3">
      <c r="B69" s="18">
        <v>46</v>
      </c>
      <c r="C69" s="19">
        <f t="shared" si="6"/>
        <v>525000.00000000175</v>
      </c>
      <c r="D69" s="19">
        <f t="shared" si="3"/>
        <v>3123.7500000000109</v>
      </c>
      <c r="E69" s="19">
        <f t="shared" si="4"/>
        <v>875.00000000000341</v>
      </c>
      <c r="F69" s="19">
        <f t="shared" si="9"/>
        <v>1666.6666666666667</v>
      </c>
      <c r="G69" s="19">
        <f t="shared" si="10"/>
        <v>2248.7500000000077</v>
      </c>
      <c r="H69" s="19">
        <f t="shared" si="8"/>
        <v>2541.6666666666702</v>
      </c>
      <c r="I69" s="19">
        <f>Tabela1[[#This Row],[Odsetki bez dopłat]]+Tabela1[[#This Row],[Kapitał]]</f>
        <v>4790.4166666666779</v>
      </c>
      <c r="J69" s="19">
        <f t="shared" si="5"/>
        <v>523333.33333333506</v>
      </c>
      <c r="L69" s="1"/>
    </row>
    <row r="70" spans="2:12" x14ac:dyDescent="0.3">
      <c r="B70" s="18">
        <v>47</v>
      </c>
      <c r="C70" s="19">
        <f t="shared" si="6"/>
        <v>523333.33333333506</v>
      </c>
      <c r="D70" s="19">
        <f t="shared" si="3"/>
        <v>3113.8333333333435</v>
      </c>
      <c r="E70" s="19">
        <f t="shared" si="4"/>
        <v>872.22222222222467</v>
      </c>
      <c r="F70" s="19">
        <f t="shared" si="9"/>
        <v>1666.6666666666667</v>
      </c>
      <c r="G70" s="19">
        <f t="shared" si="10"/>
        <v>2241.6111111111186</v>
      </c>
      <c r="H70" s="19">
        <f t="shared" si="8"/>
        <v>2538.8888888888914</v>
      </c>
      <c r="I70" s="19">
        <f>Tabela1[[#This Row],[Odsetki bez dopłat]]+Tabela1[[#This Row],[Kapitał]]</f>
        <v>4780.50000000001</v>
      </c>
      <c r="J70" s="19">
        <f t="shared" si="5"/>
        <v>521666.66666666837</v>
      </c>
      <c r="L70" s="1"/>
    </row>
    <row r="71" spans="2:12" x14ac:dyDescent="0.3">
      <c r="B71" s="18">
        <v>48</v>
      </c>
      <c r="C71" s="19">
        <f t="shared" si="6"/>
        <v>521666.66666666837</v>
      </c>
      <c r="D71" s="19">
        <f t="shared" si="3"/>
        <v>3103.916666666677</v>
      </c>
      <c r="E71" s="19">
        <f t="shared" si="4"/>
        <v>869.44444444444775</v>
      </c>
      <c r="F71" s="19">
        <f t="shared" si="9"/>
        <v>1666.6666666666667</v>
      </c>
      <c r="G71" s="19">
        <f t="shared" si="10"/>
        <v>2234.4722222222294</v>
      </c>
      <c r="H71" s="19">
        <f t="shared" si="8"/>
        <v>2536.1111111111145</v>
      </c>
      <c r="I71" s="19">
        <f>Tabela1[[#This Row],[Odsetki bez dopłat]]+Tabela1[[#This Row],[Kapitał]]</f>
        <v>4770.5833333333439</v>
      </c>
      <c r="J71" s="19">
        <f t="shared" si="5"/>
        <v>520000.00000000169</v>
      </c>
      <c r="L71" s="1"/>
    </row>
    <row r="72" spans="2:12" x14ac:dyDescent="0.3">
      <c r="B72" s="18">
        <v>49</v>
      </c>
      <c r="C72" s="19">
        <f t="shared" si="6"/>
        <v>520000.00000000169</v>
      </c>
      <c r="D72" s="19">
        <f t="shared" si="3"/>
        <v>3094.0000000000105</v>
      </c>
      <c r="E72" s="19">
        <f t="shared" si="4"/>
        <v>866.66666666666947</v>
      </c>
      <c r="F72" s="19">
        <f t="shared" si="9"/>
        <v>1666.6666666666667</v>
      </c>
      <c r="G72" s="19">
        <f t="shared" si="10"/>
        <v>2227.3333333333408</v>
      </c>
      <c r="H72" s="19">
        <f t="shared" si="8"/>
        <v>2533.3333333333362</v>
      </c>
      <c r="I72" s="19">
        <f>Tabela1[[#This Row],[Odsetki bez dopłat]]+Tabela1[[#This Row],[Kapitał]]</f>
        <v>4760.666666666677</v>
      </c>
      <c r="J72" s="19">
        <f t="shared" si="5"/>
        <v>518333.333333335</v>
      </c>
      <c r="L72" s="1"/>
    </row>
    <row r="73" spans="2:12" x14ac:dyDescent="0.3">
      <c r="B73" s="18">
        <v>50</v>
      </c>
      <c r="C73" s="19">
        <f t="shared" si="6"/>
        <v>518333.333333335</v>
      </c>
      <c r="D73" s="19">
        <f t="shared" si="3"/>
        <v>3084.0833333333435</v>
      </c>
      <c r="E73" s="19">
        <f t="shared" si="4"/>
        <v>863.88888888889164</v>
      </c>
      <c r="F73" s="19">
        <f t="shared" si="9"/>
        <v>1666.6666666666667</v>
      </c>
      <c r="G73" s="19">
        <f t="shared" si="10"/>
        <v>2220.1944444444516</v>
      </c>
      <c r="H73" s="19">
        <f t="shared" si="8"/>
        <v>2530.5555555555584</v>
      </c>
      <c r="I73" s="19">
        <f>Tabela1[[#This Row],[Odsetki bez dopłat]]+Tabela1[[#This Row],[Kapitał]]</f>
        <v>4750.75000000001</v>
      </c>
      <c r="J73" s="19">
        <f t="shared" si="5"/>
        <v>516666.66666666832</v>
      </c>
      <c r="L73" s="1"/>
    </row>
    <row r="74" spans="2:12" x14ac:dyDescent="0.3">
      <c r="B74" s="18">
        <v>51</v>
      </c>
      <c r="C74" s="19">
        <f t="shared" si="6"/>
        <v>516666.66666666832</v>
      </c>
      <c r="D74" s="19">
        <f t="shared" si="3"/>
        <v>3074.166666666677</v>
      </c>
      <c r="E74" s="19">
        <f t="shared" si="4"/>
        <v>861.11111111111472</v>
      </c>
      <c r="F74" s="19">
        <f t="shared" si="9"/>
        <v>1666.6666666666667</v>
      </c>
      <c r="G74" s="19">
        <f t="shared" si="10"/>
        <v>2213.0555555555625</v>
      </c>
      <c r="H74" s="19">
        <f t="shared" si="8"/>
        <v>2527.7777777777815</v>
      </c>
      <c r="I74" s="19">
        <f>Tabela1[[#This Row],[Odsetki bez dopłat]]+Tabela1[[#This Row],[Kapitał]]</f>
        <v>4740.8333333333439</v>
      </c>
      <c r="J74" s="19">
        <f t="shared" si="5"/>
        <v>515000.00000000163</v>
      </c>
      <c r="L74" s="1"/>
    </row>
    <row r="75" spans="2:12" x14ac:dyDescent="0.3">
      <c r="B75" s="18">
        <v>52</v>
      </c>
      <c r="C75" s="19">
        <f t="shared" si="6"/>
        <v>515000.00000000163</v>
      </c>
      <c r="D75" s="19">
        <f t="shared" si="3"/>
        <v>3064.2500000000095</v>
      </c>
      <c r="E75" s="19">
        <f t="shared" si="4"/>
        <v>858.33333333333553</v>
      </c>
      <c r="F75" s="19">
        <f t="shared" si="9"/>
        <v>1666.6666666666667</v>
      </c>
      <c r="G75" s="19">
        <f t="shared" si="10"/>
        <v>2205.9166666666738</v>
      </c>
      <c r="H75" s="19">
        <f t="shared" si="8"/>
        <v>2525.0000000000023</v>
      </c>
      <c r="I75" s="19">
        <f>Tabela1[[#This Row],[Odsetki bez dopłat]]+Tabela1[[#This Row],[Kapitał]]</f>
        <v>4730.9166666666761</v>
      </c>
      <c r="J75" s="19">
        <f t="shared" si="5"/>
        <v>513333.33333333494</v>
      </c>
      <c r="L75" s="1"/>
    </row>
    <row r="76" spans="2:12" x14ac:dyDescent="0.3">
      <c r="B76" s="18">
        <v>53</v>
      </c>
      <c r="C76" s="19">
        <f t="shared" si="6"/>
        <v>513333.33333333494</v>
      </c>
      <c r="D76" s="19">
        <f t="shared" si="3"/>
        <v>3054.333333333343</v>
      </c>
      <c r="E76" s="19">
        <f t="shared" si="4"/>
        <v>855.55555555555861</v>
      </c>
      <c r="F76" s="19">
        <f t="shared" si="9"/>
        <v>1666.6666666666667</v>
      </c>
      <c r="G76" s="19">
        <f t="shared" si="10"/>
        <v>2198.7777777777846</v>
      </c>
      <c r="H76" s="19">
        <f t="shared" si="8"/>
        <v>2522.2222222222254</v>
      </c>
      <c r="I76" s="19">
        <f>Tabela1[[#This Row],[Odsetki bez dopłat]]+Tabela1[[#This Row],[Kapitał]]</f>
        <v>4721.00000000001</v>
      </c>
      <c r="J76" s="19">
        <f t="shared" si="5"/>
        <v>511666.66666666826</v>
      </c>
      <c r="L76" s="1"/>
    </row>
    <row r="77" spans="2:12" x14ac:dyDescent="0.3">
      <c r="B77" s="18">
        <v>54</v>
      </c>
      <c r="C77" s="19">
        <f t="shared" si="6"/>
        <v>511666.66666666826</v>
      </c>
      <c r="D77" s="19">
        <f t="shared" si="3"/>
        <v>3044.4166666666765</v>
      </c>
      <c r="E77" s="19">
        <f t="shared" si="4"/>
        <v>852.77777777778033</v>
      </c>
      <c r="F77" s="19">
        <f t="shared" si="9"/>
        <v>1666.6666666666667</v>
      </c>
      <c r="G77" s="19">
        <f t="shared" si="10"/>
        <v>2191.638888888896</v>
      </c>
      <c r="H77" s="19">
        <f t="shared" si="8"/>
        <v>2519.4444444444471</v>
      </c>
      <c r="I77" s="19">
        <f>Tabela1[[#This Row],[Odsetki bez dopłat]]+Tabela1[[#This Row],[Kapitał]]</f>
        <v>4711.083333333343</v>
      </c>
      <c r="J77" s="19">
        <f t="shared" si="5"/>
        <v>510000.00000000157</v>
      </c>
      <c r="L77" s="1"/>
    </row>
    <row r="78" spans="2:12" x14ac:dyDescent="0.3">
      <c r="B78" s="18">
        <v>55</v>
      </c>
      <c r="C78" s="19">
        <f t="shared" si="6"/>
        <v>510000.00000000157</v>
      </c>
      <c r="D78" s="19">
        <f t="shared" si="3"/>
        <v>3034.5000000000095</v>
      </c>
      <c r="E78" s="19">
        <f t="shared" si="4"/>
        <v>850.0000000000025</v>
      </c>
      <c r="F78" s="19">
        <f t="shared" si="9"/>
        <v>1666.6666666666667</v>
      </c>
      <c r="G78" s="19">
        <f t="shared" si="10"/>
        <v>2184.5000000000068</v>
      </c>
      <c r="H78" s="19">
        <f t="shared" si="8"/>
        <v>2516.6666666666692</v>
      </c>
      <c r="I78" s="19">
        <f>Tabela1[[#This Row],[Odsetki bez dopłat]]+Tabela1[[#This Row],[Kapitał]]</f>
        <v>4701.1666666666761</v>
      </c>
      <c r="J78" s="19">
        <f t="shared" si="5"/>
        <v>508333.33333333489</v>
      </c>
      <c r="L78" s="1"/>
    </row>
    <row r="79" spans="2:12" x14ac:dyDescent="0.3">
      <c r="B79" s="18">
        <v>56</v>
      </c>
      <c r="C79" s="19">
        <f t="shared" si="6"/>
        <v>508333.33333333489</v>
      </c>
      <c r="D79" s="19">
        <f t="shared" si="3"/>
        <v>3024.583333333343</v>
      </c>
      <c r="E79" s="19">
        <f t="shared" si="4"/>
        <v>847.22222222222558</v>
      </c>
      <c r="F79" s="19">
        <f t="shared" si="9"/>
        <v>1666.6666666666667</v>
      </c>
      <c r="G79" s="19">
        <f t="shared" si="10"/>
        <v>2177.3611111111177</v>
      </c>
      <c r="H79" s="19">
        <f t="shared" si="8"/>
        <v>2513.8888888888923</v>
      </c>
      <c r="I79" s="19">
        <f>Tabela1[[#This Row],[Odsetki bez dopłat]]+Tabela1[[#This Row],[Kapitał]]</f>
        <v>4691.25000000001</v>
      </c>
      <c r="J79" s="19">
        <f t="shared" si="5"/>
        <v>506666.6666666682</v>
      </c>
      <c r="L79" s="1"/>
    </row>
    <row r="80" spans="2:12" x14ac:dyDescent="0.3">
      <c r="B80" s="18">
        <v>57</v>
      </c>
      <c r="C80" s="19">
        <f t="shared" si="6"/>
        <v>506666.6666666682</v>
      </c>
      <c r="D80" s="19">
        <f t="shared" si="3"/>
        <v>3014.6666666666756</v>
      </c>
      <c r="E80" s="19">
        <f t="shared" si="4"/>
        <v>844.44444444444639</v>
      </c>
      <c r="F80" s="19">
        <f t="shared" si="9"/>
        <v>1666.6666666666667</v>
      </c>
      <c r="G80" s="19">
        <f t="shared" si="10"/>
        <v>2170.222222222229</v>
      </c>
      <c r="H80" s="19">
        <f t="shared" si="8"/>
        <v>2511.1111111111131</v>
      </c>
      <c r="I80" s="19">
        <f>Tabela1[[#This Row],[Odsetki bez dopłat]]+Tabela1[[#This Row],[Kapitał]]</f>
        <v>4681.3333333333421</v>
      </c>
      <c r="J80" s="19">
        <f t="shared" si="5"/>
        <v>505000.00000000151</v>
      </c>
      <c r="L80" s="1"/>
    </row>
    <row r="81" spans="2:12" x14ac:dyDescent="0.3">
      <c r="B81" s="18">
        <v>58</v>
      </c>
      <c r="C81" s="19">
        <f t="shared" si="6"/>
        <v>505000.00000000151</v>
      </c>
      <c r="D81" s="19">
        <f t="shared" si="3"/>
        <v>3004.7500000000091</v>
      </c>
      <c r="E81" s="19">
        <f t="shared" si="4"/>
        <v>841.66666666666947</v>
      </c>
      <c r="F81" s="19">
        <f t="shared" si="9"/>
        <v>1666.6666666666667</v>
      </c>
      <c r="G81" s="19">
        <f t="shared" si="10"/>
        <v>2163.0833333333399</v>
      </c>
      <c r="H81" s="19">
        <f t="shared" si="8"/>
        <v>2508.3333333333362</v>
      </c>
      <c r="I81" s="19">
        <f>Tabela1[[#This Row],[Odsetki bez dopłat]]+Tabela1[[#This Row],[Kapitał]]</f>
        <v>4671.4166666666761</v>
      </c>
      <c r="J81" s="19">
        <f t="shared" si="5"/>
        <v>503333.33333333483</v>
      </c>
      <c r="L81" s="1"/>
    </row>
    <row r="82" spans="2:12" x14ac:dyDescent="0.3">
      <c r="B82" s="18">
        <v>59</v>
      </c>
      <c r="C82" s="19">
        <f t="shared" si="6"/>
        <v>503333.33333333483</v>
      </c>
      <c r="D82" s="19">
        <f t="shared" si="3"/>
        <v>2994.8333333333426</v>
      </c>
      <c r="E82" s="19">
        <f t="shared" si="4"/>
        <v>838.88888888889164</v>
      </c>
      <c r="F82" s="19">
        <f t="shared" si="9"/>
        <v>1666.6666666666667</v>
      </c>
      <c r="G82" s="19">
        <f t="shared" si="10"/>
        <v>2155.9444444444507</v>
      </c>
      <c r="H82" s="19">
        <f t="shared" si="8"/>
        <v>2505.5555555555584</v>
      </c>
      <c r="I82" s="19">
        <f>Tabela1[[#This Row],[Odsetki bez dopłat]]+Tabela1[[#This Row],[Kapitał]]</f>
        <v>4661.5000000000091</v>
      </c>
      <c r="J82" s="19">
        <f t="shared" si="5"/>
        <v>501666.66666666814</v>
      </c>
      <c r="L82" s="1"/>
    </row>
    <row r="83" spans="2:12" x14ac:dyDescent="0.3">
      <c r="B83" s="18">
        <v>60</v>
      </c>
      <c r="C83" s="19">
        <f t="shared" si="6"/>
        <v>501666.66666666814</v>
      </c>
      <c r="D83" s="19">
        <f t="shared" si="3"/>
        <v>2984.9166666666756</v>
      </c>
      <c r="E83" s="19">
        <f t="shared" si="4"/>
        <v>836.11111111111336</v>
      </c>
      <c r="F83" s="19">
        <f t="shared" si="9"/>
        <v>1666.6666666666667</v>
      </c>
      <c r="G83" s="19">
        <f t="shared" si="10"/>
        <v>2148.805555555562</v>
      </c>
      <c r="H83" s="19">
        <f t="shared" si="8"/>
        <v>2502.7777777777801</v>
      </c>
      <c r="I83" s="19">
        <f>Tabela1[[#This Row],[Odsetki bez dopłat]]+Tabela1[[#This Row],[Kapitał]]</f>
        <v>4651.5833333333421</v>
      </c>
      <c r="J83" s="19">
        <f t="shared" si="5"/>
        <v>500000.00000000146</v>
      </c>
      <c r="L83" s="1"/>
    </row>
    <row r="84" spans="2:12" x14ac:dyDescent="0.3">
      <c r="B84" s="18">
        <v>61</v>
      </c>
      <c r="C84" s="19">
        <f t="shared" si="6"/>
        <v>500000.00000000146</v>
      </c>
      <c r="D84" s="19">
        <f t="shared" si="3"/>
        <v>2975.0000000000091</v>
      </c>
      <c r="E84" s="19">
        <f t="shared" si="4"/>
        <v>833.33333333333644</v>
      </c>
      <c r="F84" s="19">
        <f t="shared" si="9"/>
        <v>1666.6666666666667</v>
      </c>
      <c r="G84" s="19">
        <f t="shared" si="10"/>
        <v>2141.6666666666729</v>
      </c>
      <c r="H84" s="19">
        <f t="shared" si="8"/>
        <v>2500.0000000000032</v>
      </c>
      <c r="I84" s="19">
        <f>Tabela1[[#This Row],[Odsetki bez dopłat]]+Tabela1[[#This Row],[Kapitał]]</f>
        <v>4641.6666666666761</v>
      </c>
      <c r="J84" s="19">
        <f t="shared" si="5"/>
        <v>498333.33333333477</v>
      </c>
      <c r="L84" s="1"/>
    </row>
    <row r="85" spans="2:12" x14ac:dyDescent="0.3">
      <c r="B85" s="18">
        <v>62</v>
      </c>
      <c r="C85" s="19">
        <f t="shared" si="6"/>
        <v>498333.33333333477</v>
      </c>
      <c r="D85" s="19">
        <f t="shared" si="3"/>
        <v>2965.0833333333417</v>
      </c>
      <c r="E85" s="19">
        <f t="shared" si="4"/>
        <v>830.55555555555725</v>
      </c>
      <c r="F85" s="19">
        <f t="shared" si="9"/>
        <v>1666.6666666666667</v>
      </c>
      <c r="G85" s="19">
        <f t="shared" si="10"/>
        <v>2134.5277777777842</v>
      </c>
      <c r="H85" s="19">
        <f t="shared" si="8"/>
        <v>2497.222222222224</v>
      </c>
      <c r="I85" s="19">
        <f>Tabela1[[#This Row],[Odsetki bez dopłat]]+Tabela1[[#This Row],[Kapitał]]</f>
        <v>4631.7500000000082</v>
      </c>
      <c r="J85" s="19">
        <f t="shared" si="5"/>
        <v>496666.66666666808</v>
      </c>
      <c r="L85" s="1"/>
    </row>
    <row r="86" spans="2:12" x14ac:dyDescent="0.3">
      <c r="B86" s="18">
        <v>63</v>
      </c>
      <c r="C86" s="19">
        <f t="shared" si="6"/>
        <v>496666.66666666808</v>
      </c>
      <c r="D86" s="19">
        <f t="shared" si="3"/>
        <v>2955.1666666666752</v>
      </c>
      <c r="E86" s="19">
        <f t="shared" si="4"/>
        <v>827.77777777778033</v>
      </c>
      <c r="F86" s="19">
        <f t="shared" si="9"/>
        <v>1666.6666666666667</v>
      </c>
      <c r="G86" s="19">
        <f t="shared" si="10"/>
        <v>2127.3888888888951</v>
      </c>
      <c r="H86" s="19">
        <f t="shared" si="8"/>
        <v>2494.4444444444471</v>
      </c>
      <c r="I86" s="19">
        <f>Tabela1[[#This Row],[Odsetki bez dopłat]]+Tabela1[[#This Row],[Kapitał]]</f>
        <v>4621.8333333333421</v>
      </c>
      <c r="J86" s="19">
        <f t="shared" si="5"/>
        <v>495000.0000000014</v>
      </c>
      <c r="L86" s="1"/>
    </row>
    <row r="87" spans="2:12" x14ac:dyDescent="0.3">
      <c r="B87" s="18">
        <v>64</v>
      </c>
      <c r="C87" s="19">
        <f t="shared" si="6"/>
        <v>495000.0000000014</v>
      </c>
      <c r="D87" s="19">
        <f t="shared" si="3"/>
        <v>2945.2500000000086</v>
      </c>
      <c r="E87" s="19">
        <f t="shared" si="4"/>
        <v>825.0000000000025</v>
      </c>
      <c r="F87" s="19">
        <f t="shared" si="9"/>
        <v>1666.6666666666667</v>
      </c>
      <c r="G87" s="19">
        <f t="shared" si="10"/>
        <v>2120.2500000000059</v>
      </c>
      <c r="H87" s="19">
        <f t="shared" si="8"/>
        <v>2491.6666666666692</v>
      </c>
      <c r="I87" s="19">
        <f>Tabela1[[#This Row],[Odsetki bez dopłat]]+Tabela1[[#This Row],[Kapitał]]</f>
        <v>4611.9166666666752</v>
      </c>
      <c r="J87" s="19">
        <f t="shared" si="5"/>
        <v>493333.33333333471</v>
      </c>
      <c r="L87" s="1"/>
    </row>
    <row r="88" spans="2:12" x14ac:dyDescent="0.3">
      <c r="B88" s="18">
        <v>65</v>
      </c>
      <c r="C88" s="19">
        <f t="shared" si="6"/>
        <v>493333.33333333471</v>
      </c>
      <c r="D88" s="19">
        <f t="shared" ref="D88:D143" si="11">C88*$J$9/12</f>
        <v>2935.3333333333417</v>
      </c>
      <c r="E88" s="19">
        <f t="shared" si="4"/>
        <v>822.22222222222422</v>
      </c>
      <c r="F88" s="19">
        <f t="shared" ref="F88:F119" si="12">IF(B88&lt;=$J$17,$J$5/$J$17,0)</f>
        <v>1666.6666666666667</v>
      </c>
      <c r="G88" s="19">
        <f t="shared" ref="G88:G119" si="13">C88/12*($J$7-2%)</f>
        <v>2113.1111111111172</v>
      </c>
      <c r="H88" s="19">
        <f t="shared" si="8"/>
        <v>2488.888888888891</v>
      </c>
      <c r="I88" s="19">
        <f>Tabela1[[#This Row],[Odsetki bez dopłat]]+Tabela1[[#This Row],[Kapitał]]</f>
        <v>4602.0000000000082</v>
      </c>
      <c r="J88" s="19">
        <f t="shared" si="5"/>
        <v>491666.66666666802</v>
      </c>
      <c r="L88" s="1"/>
    </row>
    <row r="89" spans="2:12" x14ac:dyDescent="0.3">
      <c r="B89" s="18">
        <v>66</v>
      </c>
      <c r="C89" s="19">
        <f t="shared" si="6"/>
        <v>491666.66666666802</v>
      </c>
      <c r="D89" s="19">
        <f t="shared" si="11"/>
        <v>2925.4166666666752</v>
      </c>
      <c r="E89" s="19">
        <f t="shared" ref="E89:E143" si="14">H89-F89</f>
        <v>819.4444444444473</v>
      </c>
      <c r="F89" s="19">
        <f t="shared" si="12"/>
        <v>1666.6666666666667</v>
      </c>
      <c r="G89" s="19">
        <f t="shared" si="13"/>
        <v>2105.9722222222281</v>
      </c>
      <c r="H89" s="19">
        <f t="shared" si="8"/>
        <v>2486.111111111114</v>
      </c>
      <c r="I89" s="19">
        <f>Tabela1[[#This Row],[Odsetki bez dopłat]]+Tabela1[[#This Row],[Kapitał]]</f>
        <v>4592.0833333333421</v>
      </c>
      <c r="J89" s="19">
        <f t="shared" ref="J89:J152" si="15">IF(F89=0,0,C89-F89)</f>
        <v>490000.00000000134</v>
      </c>
      <c r="L89" s="1"/>
    </row>
    <row r="90" spans="2:12" x14ac:dyDescent="0.3">
      <c r="B90" s="18">
        <v>67</v>
      </c>
      <c r="C90" s="19">
        <f t="shared" ref="C90:C153" si="16">IF(F89=0,0,C89-F89)</f>
        <v>490000.00000000134</v>
      </c>
      <c r="D90" s="19">
        <f t="shared" si="11"/>
        <v>2915.5000000000077</v>
      </c>
      <c r="E90" s="19">
        <f t="shared" si="14"/>
        <v>816.66666666666856</v>
      </c>
      <c r="F90" s="19">
        <f t="shared" si="12"/>
        <v>1666.6666666666667</v>
      </c>
      <c r="G90" s="19">
        <f t="shared" si="13"/>
        <v>2098.8333333333389</v>
      </c>
      <c r="H90" s="19">
        <f t="shared" si="8"/>
        <v>2483.3333333333353</v>
      </c>
      <c r="I90" s="19">
        <f>Tabela1[[#This Row],[Odsetki bez dopłat]]+Tabela1[[#This Row],[Kapitał]]</f>
        <v>4582.1666666666742</v>
      </c>
      <c r="J90" s="19">
        <f t="shared" si="15"/>
        <v>488333.33333333465</v>
      </c>
      <c r="L90" s="1"/>
    </row>
    <row r="91" spans="2:12" x14ac:dyDescent="0.3">
      <c r="B91" s="18">
        <v>68</v>
      </c>
      <c r="C91" s="19">
        <f t="shared" si="16"/>
        <v>488333.33333333465</v>
      </c>
      <c r="D91" s="19">
        <f t="shared" si="11"/>
        <v>2905.5833333333412</v>
      </c>
      <c r="E91" s="19">
        <f t="shared" si="14"/>
        <v>813.88888888889119</v>
      </c>
      <c r="F91" s="19">
        <f t="shared" si="12"/>
        <v>1666.6666666666667</v>
      </c>
      <c r="G91" s="19">
        <f t="shared" si="13"/>
        <v>2091.6944444444503</v>
      </c>
      <c r="H91" s="19">
        <f t="shared" si="8"/>
        <v>2480.5555555555579</v>
      </c>
      <c r="I91" s="19">
        <f>Tabela1[[#This Row],[Odsetki bez dopłat]]+Tabela1[[#This Row],[Kapitał]]</f>
        <v>4572.2500000000082</v>
      </c>
      <c r="J91" s="19">
        <f t="shared" si="15"/>
        <v>486666.66666666797</v>
      </c>
      <c r="L91" s="1"/>
    </row>
    <row r="92" spans="2:12" x14ac:dyDescent="0.3">
      <c r="B92" s="18">
        <v>69</v>
      </c>
      <c r="C92" s="19">
        <f t="shared" si="16"/>
        <v>486666.66666666797</v>
      </c>
      <c r="D92" s="19">
        <f t="shared" si="11"/>
        <v>2895.6666666666747</v>
      </c>
      <c r="E92" s="19">
        <f t="shared" si="14"/>
        <v>811.11111111111336</v>
      </c>
      <c r="F92" s="19">
        <f t="shared" si="12"/>
        <v>1666.6666666666667</v>
      </c>
      <c r="G92" s="19">
        <f t="shared" si="13"/>
        <v>2084.5555555555611</v>
      </c>
      <c r="H92" s="19">
        <f t="shared" si="8"/>
        <v>2477.7777777777801</v>
      </c>
      <c r="I92" s="19">
        <f>Tabela1[[#This Row],[Odsetki bez dopłat]]+Tabela1[[#This Row],[Kapitał]]</f>
        <v>4562.3333333333412</v>
      </c>
      <c r="J92" s="19">
        <f t="shared" si="15"/>
        <v>485000.00000000128</v>
      </c>
      <c r="L92" s="1"/>
    </row>
    <row r="93" spans="2:12" x14ac:dyDescent="0.3">
      <c r="B93" s="18">
        <v>70</v>
      </c>
      <c r="C93" s="19">
        <f t="shared" si="16"/>
        <v>485000.00000000128</v>
      </c>
      <c r="D93" s="19">
        <f t="shared" si="11"/>
        <v>2885.7500000000077</v>
      </c>
      <c r="E93" s="19">
        <f t="shared" si="14"/>
        <v>808.33333333333508</v>
      </c>
      <c r="F93" s="19">
        <f t="shared" si="12"/>
        <v>1666.6666666666667</v>
      </c>
      <c r="G93" s="19">
        <f t="shared" si="13"/>
        <v>2077.4166666666724</v>
      </c>
      <c r="H93" s="19">
        <f t="shared" si="8"/>
        <v>2475.0000000000018</v>
      </c>
      <c r="I93" s="19">
        <f>Tabela1[[#This Row],[Odsetki bez dopłat]]+Tabela1[[#This Row],[Kapitał]]</f>
        <v>4552.4166666666742</v>
      </c>
      <c r="J93" s="19">
        <f t="shared" si="15"/>
        <v>483333.33333333459</v>
      </c>
      <c r="L93" s="1"/>
    </row>
    <row r="94" spans="2:12" x14ac:dyDescent="0.3">
      <c r="B94" s="18">
        <v>71</v>
      </c>
      <c r="C94" s="19">
        <f t="shared" si="16"/>
        <v>483333.33333333459</v>
      </c>
      <c r="D94" s="19">
        <f t="shared" si="11"/>
        <v>2875.8333333333412</v>
      </c>
      <c r="E94" s="19">
        <f t="shared" si="14"/>
        <v>805.55555555555816</v>
      </c>
      <c r="F94" s="19">
        <f t="shared" si="12"/>
        <v>1666.6666666666667</v>
      </c>
      <c r="G94" s="19">
        <f t="shared" si="13"/>
        <v>2070.2777777777833</v>
      </c>
      <c r="H94" s="19">
        <f t="shared" si="8"/>
        <v>2472.2222222222249</v>
      </c>
      <c r="I94" s="19">
        <f>Tabela1[[#This Row],[Odsetki bez dopłat]]+Tabela1[[#This Row],[Kapitał]]</f>
        <v>4542.5000000000082</v>
      </c>
      <c r="J94" s="19">
        <f t="shared" si="15"/>
        <v>481666.66666666791</v>
      </c>
      <c r="L94" s="1"/>
    </row>
    <row r="95" spans="2:12" x14ac:dyDescent="0.3">
      <c r="B95" s="18">
        <v>72</v>
      </c>
      <c r="C95" s="19">
        <f t="shared" si="16"/>
        <v>481666.66666666791</v>
      </c>
      <c r="D95" s="19">
        <f t="shared" si="11"/>
        <v>2865.9166666666747</v>
      </c>
      <c r="E95" s="19">
        <f t="shared" si="14"/>
        <v>802.77777777778033</v>
      </c>
      <c r="F95" s="19">
        <f t="shared" si="12"/>
        <v>1666.6666666666667</v>
      </c>
      <c r="G95" s="19">
        <f t="shared" si="13"/>
        <v>2063.1388888888941</v>
      </c>
      <c r="H95" s="19">
        <f t="shared" si="8"/>
        <v>2469.4444444444471</v>
      </c>
      <c r="I95" s="19">
        <f>Tabela1[[#This Row],[Odsetki bez dopłat]]+Tabela1[[#This Row],[Kapitał]]</f>
        <v>4532.5833333333412</v>
      </c>
      <c r="J95" s="19">
        <f t="shared" si="15"/>
        <v>480000.00000000122</v>
      </c>
      <c r="L95" s="1"/>
    </row>
    <row r="96" spans="2:12" x14ac:dyDescent="0.3">
      <c r="B96" s="18">
        <v>73</v>
      </c>
      <c r="C96" s="19">
        <f t="shared" si="16"/>
        <v>480000.00000000122</v>
      </c>
      <c r="D96" s="19">
        <f t="shared" si="11"/>
        <v>2856.0000000000073</v>
      </c>
      <c r="E96" s="19">
        <f t="shared" si="14"/>
        <v>800.00000000000205</v>
      </c>
      <c r="F96" s="19">
        <f t="shared" si="12"/>
        <v>1666.6666666666667</v>
      </c>
      <c r="G96" s="19">
        <f t="shared" si="13"/>
        <v>2056.0000000000055</v>
      </c>
      <c r="H96" s="19">
        <f t="shared" si="8"/>
        <v>2466.6666666666688</v>
      </c>
      <c r="I96" s="19">
        <f>Tabela1[[#This Row],[Odsetki bez dopłat]]+Tabela1[[#This Row],[Kapitał]]</f>
        <v>4522.6666666666742</v>
      </c>
      <c r="J96" s="19">
        <f t="shared" si="15"/>
        <v>478333.33333333454</v>
      </c>
      <c r="L96" s="1"/>
    </row>
    <row r="97" spans="2:12" x14ac:dyDescent="0.3">
      <c r="B97" s="18">
        <v>74</v>
      </c>
      <c r="C97" s="19">
        <f t="shared" si="16"/>
        <v>478333.33333333454</v>
      </c>
      <c r="D97" s="19">
        <f t="shared" si="11"/>
        <v>2846.0833333333408</v>
      </c>
      <c r="E97" s="19">
        <f t="shared" si="14"/>
        <v>797.22222222222422</v>
      </c>
      <c r="F97" s="19">
        <f t="shared" si="12"/>
        <v>1666.6666666666667</v>
      </c>
      <c r="G97" s="19">
        <f t="shared" si="13"/>
        <v>2048.8611111111163</v>
      </c>
      <c r="H97" s="19">
        <f t="shared" ref="H97:H144" si="17">D97+F97-G97</f>
        <v>2463.888888888891</v>
      </c>
      <c r="I97" s="19">
        <f>Tabela1[[#This Row],[Odsetki bez dopłat]]+Tabela1[[#This Row],[Kapitał]]</f>
        <v>4512.7500000000073</v>
      </c>
      <c r="J97" s="19">
        <f t="shared" si="15"/>
        <v>476666.66666666785</v>
      </c>
      <c r="L97" s="1"/>
    </row>
    <row r="98" spans="2:12" x14ac:dyDescent="0.3">
      <c r="B98" s="18">
        <v>75</v>
      </c>
      <c r="C98" s="19">
        <f t="shared" si="16"/>
        <v>476666.66666666785</v>
      </c>
      <c r="D98" s="19">
        <f t="shared" si="11"/>
        <v>2836.1666666666738</v>
      </c>
      <c r="E98" s="19">
        <f t="shared" si="14"/>
        <v>794.44444444444639</v>
      </c>
      <c r="F98" s="19">
        <f t="shared" si="12"/>
        <v>1666.6666666666667</v>
      </c>
      <c r="G98" s="19">
        <f t="shared" si="13"/>
        <v>2041.7222222222274</v>
      </c>
      <c r="H98" s="19">
        <f t="shared" si="17"/>
        <v>2461.1111111111131</v>
      </c>
      <c r="I98" s="19">
        <f>Tabela1[[#This Row],[Odsetki bez dopłat]]+Tabela1[[#This Row],[Kapitał]]</f>
        <v>4502.8333333333403</v>
      </c>
      <c r="J98" s="19">
        <f t="shared" si="15"/>
        <v>475000.00000000116</v>
      </c>
      <c r="L98" s="1"/>
    </row>
    <row r="99" spans="2:12" x14ac:dyDescent="0.3">
      <c r="B99" s="18">
        <v>76</v>
      </c>
      <c r="C99" s="19">
        <f t="shared" si="16"/>
        <v>475000.00000000116</v>
      </c>
      <c r="D99" s="19">
        <f t="shared" si="11"/>
        <v>2826.2500000000073</v>
      </c>
      <c r="E99" s="19">
        <f t="shared" si="14"/>
        <v>791.66666666666902</v>
      </c>
      <c r="F99" s="19">
        <f t="shared" si="12"/>
        <v>1666.6666666666667</v>
      </c>
      <c r="G99" s="19">
        <f t="shared" si="13"/>
        <v>2034.5833333333383</v>
      </c>
      <c r="H99" s="19">
        <f t="shared" si="17"/>
        <v>2458.3333333333358</v>
      </c>
      <c r="I99" s="19">
        <f>Tabela1[[#This Row],[Odsetki bez dopłat]]+Tabela1[[#This Row],[Kapitał]]</f>
        <v>4492.9166666666742</v>
      </c>
      <c r="J99" s="19">
        <f t="shared" si="15"/>
        <v>473333.33333333448</v>
      </c>
      <c r="L99" s="1"/>
    </row>
    <row r="100" spans="2:12" x14ac:dyDescent="0.3">
      <c r="B100" s="18">
        <v>77</v>
      </c>
      <c r="C100" s="19">
        <f t="shared" si="16"/>
        <v>473333.33333333448</v>
      </c>
      <c r="D100" s="19">
        <f t="shared" si="11"/>
        <v>2816.3333333333408</v>
      </c>
      <c r="E100" s="19">
        <f t="shared" si="14"/>
        <v>788.88888888889119</v>
      </c>
      <c r="F100" s="19">
        <f t="shared" si="12"/>
        <v>1666.6666666666667</v>
      </c>
      <c r="G100" s="19">
        <f t="shared" si="13"/>
        <v>2027.4444444444493</v>
      </c>
      <c r="H100" s="19">
        <f t="shared" si="17"/>
        <v>2455.5555555555579</v>
      </c>
      <c r="I100" s="19">
        <f>Tabela1[[#This Row],[Odsetki bez dopłat]]+Tabela1[[#This Row],[Kapitał]]</f>
        <v>4483.0000000000073</v>
      </c>
      <c r="J100" s="19">
        <f t="shared" si="15"/>
        <v>471666.66666666779</v>
      </c>
      <c r="L100" s="1"/>
    </row>
    <row r="101" spans="2:12" x14ac:dyDescent="0.3">
      <c r="B101" s="18">
        <v>78</v>
      </c>
      <c r="C101" s="19">
        <f t="shared" si="16"/>
        <v>471666.66666666779</v>
      </c>
      <c r="D101" s="19">
        <f t="shared" si="11"/>
        <v>2806.4166666666733</v>
      </c>
      <c r="E101" s="19">
        <f t="shared" si="14"/>
        <v>786.11111111111336</v>
      </c>
      <c r="F101" s="19">
        <f t="shared" si="12"/>
        <v>1666.6666666666667</v>
      </c>
      <c r="G101" s="19">
        <f t="shared" si="13"/>
        <v>2020.3055555555604</v>
      </c>
      <c r="H101" s="19">
        <f t="shared" si="17"/>
        <v>2452.7777777777801</v>
      </c>
      <c r="I101" s="19">
        <f>Tabela1[[#This Row],[Odsetki bez dopłat]]+Tabela1[[#This Row],[Kapitał]]</f>
        <v>4473.0833333333403</v>
      </c>
      <c r="J101" s="19">
        <f t="shared" si="15"/>
        <v>470000.00000000111</v>
      </c>
      <c r="L101" s="1"/>
    </row>
    <row r="102" spans="2:12" x14ac:dyDescent="0.3">
      <c r="B102" s="18">
        <v>79</v>
      </c>
      <c r="C102" s="19">
        <f t="shared" si="16"/>
        <v>470000.00000000111</v>
      </c>
      <c r="D102" s="19">
        <f t="shared" si="11"/>
        <v>2796.5000000000068</v>
      </c>
      <c r="E102" s="19">
        <f t="shared" si="14"/>
        <v>783.33333333333508</v>
      </c>
      <c r="F102" s="19">
        <f t="shared" si="12"/>
        <v>1666.6666666666667</v>
      </c>
      <c r="G102" s="19">
        <f t="shared" si="13"/>
        <v>2013.1666666666715</v>
      </c>
      <c r="H102" s="19">
        <f t="shared" si="17"/>
        <v>2450.0000000000018</v>
      </c>
      <c r="I102" s="19">
        <f>Tabela1[[#This Row],[Odsetki bez dopłat]]+Tabela1[[#This Row],[Kapitał]]</f>
        <v>4463.1666666666733</v>
      </c>
      <c r="J102" s="19">
        <f t="shared" si="15"/>
        <v>468333.33333333442</v>
      </c>
      <c r="L102" s="1"/>
    </row>
    <row r="103" spans="2:12" x14ac:dyDescent="0.3">
      <c r="B103" s="18">
        <v>80</v>
      </c>
      <c r="C103" s="19">
        <f t="shared" si="16"/>
        <v>468333.33333333442</v>
      </c>
      <c r="D103" s="19">
        <f t="shared" si="11"/>
        <v>2786.5833333333399</v>
      </c>
      <c r="E103" s="19">
        <f t="shared" si="14"/>
        <v>780.55555555555725</v>
      </c>
      <c r="F103" s="19">
        <f t="shared" si="12"/>
        <v>1666.6666666666667</v>
      </c>
      <c r="G103" s="19">
        <f t="shared" si="13"/>
        <v>2006.0277777777824</v>
      </c>
      <c r="H103" s="19">
        <f t="shared" si="17"/>
        <v>2447.222222222224</v>
      </c>
      <c r="I103" s="19">
        <f>Tabela1[[#This Row],[Odsetki bez dopłat]]+Tabela1[[#This Row],[Kapitał]]</f>
        <v>4453.2500000000064</v>
      </c>
      <c r="J103" s="19">
        <f t="shared" si="15"/>
        <v>466666.66666666773</v>
      </c>
      <c r="L103" s="1"/>
    </row>
    <row r="104" spans="2:12" x14ac:dyDescent="0.3">
      <c r="B104" s="18">
        <v>81</v>
      </c>
      <c r="C104" s="19">
        <f t="shared" si="16"/>
        <v>466666.66666666773</v>
      </c>
      <c r="D104" s="19">
        <f t="shared" si="11"/>
        <v>2776.6666666666733</v>
      </c>
      <c r="E104" s="19">
        <f t="shared" si="14"/>
        <v>777.77777777778033</v>
      </c>
      <c r="F104" s="19">
        <f t="shared" si="12"/>
        <v>1666.6666666666667</v>
      </c>
      <c r="G104" s="19">
        <f t="shared" si="13"/>
        <v>1998.8888888888935</v>
      </c>
      <c r="H104" s="19">
        <f t="shared" si="17"/>
        <v>2444.4444444444471</v>
      </c>
      <c r="I104" s="19">
        <f>Tabela1[[#This Row],[Odsetki bez dopłat]]+Tabela1[[#This Row],[Kapitał]]</f>
        <v>4443.3333333333403</v>
      </c>
      <c r="J104" s="19">
        <f t="shared" si="15"/>
        <v>465000.00000000105</v>
      </c>
      <c r="L104" s="1"/>
    </row>
    <row r="105" spans="2:12" x14ac:dyDescent="0.3">
      <c r="B105" s="18">
        <v>82</v>
      </c>
      <c r="C105" s="19">
        <f t="shared" si="16"/>
        <v>465000.00000000105</v>
      </c>
      <c r="D105" s="19">
        <f t="shared" si="11"/>
        <v>2766.7500000000068</v>
      </c>
      <c r="E105" s="19">
        <f t="shared" si="14"/>
        <v>775.00000000000205</v>
      </c>
      <c r="F105" s="19">
        <f t="shared" si="12"/>
        <v>1666.6666666666667</v>
      </c>
      <c r="G105" s="19">
        <f t="shared" si="13"/>
        <v>1991.7500000000045</v>
      </c>
      <c r="H105" s="19">
        <f t="shared" si="17"/>
        <v>2441.6666666666688</v>
      </c>
      <c r="I105" s="19">
        <f>Tabela1[[#This Row],[Odsetki bez dopłat]]+Tabela1[[#This Row],[Kapitał]]</f>
        <v>4433.4166666666733</v>
      </c>
      <c r="J105" s="19">
        <f t="shared" si="15"/>
        <v>463333.33333333436</v>
      </c>
      <c r="L105" s="1"/>
    </row>
    <row r="106" spans="2:12" x14ac:dyDescent="0.3">
      <c r="B106" s="18">
        <v>83</v>
      </c>
      <c r="C106" s="19">
        <f t="shared" si="16"/>
        <v>463333.33333333436</v>
      </c>
      <c r="D106" s="19">
        <f t="shared" si="11"/>
        <v>2756.8333333333394</v>
      </c>
      <c r="E106" s="19">
        <f t="shared" si="14"/>
        <v>772.22222222222376</v>
      </c>
      <c r="F106" s="19">
        <f t="shared" si="12"/>
        <v>1666.6666666666667</v>
      </c>
      <c r="G106" s="19">
        <f t="shared" si="13"/>
        <v>1984.6111111111156</v>
      </c>
      <c r="H106" s="19">
        <f t="shared" si="17"/>
        <v>2438.8888888888905</v>
      </c>
      <c r="I106" s="19">
        <f>Tabela1[[#This Row],[Odsetki bez dopłat]]+Tabela1[[#This Row],[Kapitał]]</f>
        <v>4423.5000000000064</v>
      </c>
      <c r="J106" s="19">
        <f t="shared" si="15"/>
        <v>461666.66666666768</v>
      </c>
      <c r="L106" s="1"/>
    </row>
    <row r="107" spans="2:12" x14ac:dyDescent="0.3">
      <c r="B107" s="18">
        <v>84</v>
      </c>
      <c r="C107" s="19">
        <f t="shared" si="16"/>
        <v>461666.66666666768</v>
      </c>
      <c r="D107" s="19">
        <f t="shared" si="11"/>
        <v>2746.9166666666729</v>
      </c>
      <c r="E107" s="19">
        <f t="shared" si="14"/>
        <v>769.44444444444639</v>
      </c>
      <c r="F107" s="19">
        <f t="shared" si="12"/>
        <v>1666.6666666666667</v>
      </c>
      <c r="G107" s="19">
        <f t="shared" si="13"/>
        <v>1977.4722222222265</v>
      </c>
      <c r="H107" s="19">
        <f t="shared" si="17"/>
        <v>2436.1111111111131</v>
      </c>
      <c r="I107" s="19">
        <f>Tabela1[[#This Row],[Odsetki bez dopłat]]+Tabela1[[#This Row],[Kapitał]]</f>
        <v>4413.5833333333394</v>
      </c>
      <c r="J107" s="19">
        <f t="shared" si="15"/>
        <v>460000.00000000099</v>
      </c>
      <c r="L107" s="1"/>
    </row>
    <row r="108" spans="2:12" x14ac:dyDescent="0.3">
      <c r="B108" s="18">
        <v>85</v>
      </c>
      <c r="C108" s="19">
        <f t="shared" si="16"/>
        <v>460000.00000000099</v>
      </c>
      <c r="D108" s="19">
        <f t="shared" si="11"/>
        <v>2737.0000000000059</v>
      </c>
      <c r="E108" s="19">
        <f t="shared" si="14"/>
        <v>766.66666666666811</v>
      </c>
      <c r="F108" s="19">
        <f t="shared" si="12"/>
        <v>1666.6666666666667</v>
      </c>
      <c r="G108" s="19">
        <f t="shared" si="13"/>
        <v>1970.3333333333376</v>
      </c>
      <c r="H108" s="19">
        <f t="shared" si="17"/>
        <v>2433.3333333333348</v>
      </c>
      <c r="I108" s="19">
        <f>Tabela1[[#This Row],[Odsetki bez dopłat]]+Tabela1[[#This Row],[Kapitał]]</f>
        <v>4403.6666666666724</v>
      </c>
      <c r="J108" s="19">
        <f t="shared" si="15"/>
        <v>458333.3333333343</v>
      </c>
      <c r="L108" s="1"/>
    </row>
    <row r="109" spans="2:12" x14ac:dyDescent="0.3">
      <c r="B109" s="18">
        <v>86</v>
      </c>
      <c r="C109" s="19">
        <f t="shared" si="16"/>
        <v>458333.3333333343</v>
      </c>
      <c r="D109" s="19">
        <f t="shared" si="11"/>
        <v>2727.0833333333394</v>
      </c>
      <c r="E109" s="19">
        <f t="shared" si="14"/>
        <v>763.88888888889073</v>
      </c>
      <c r="F109" s="19">
        <f t="shared" si="12"/>
        <v>1666.6666666666667</v>
      </c>
      <c r="G109" s="19">
        <f t="shared" si="13"/>
        <v>1963.1944444444487</v>
      </c>
      <c r="H109" s="19">
        <f t="shared" si="17"/>
        <v>2430.5555555555575</v>
      </c>
      <c r="I109" s="19">
        <f>Tabela1[[#This Row],[Odsetki bez dopłat]]+Tabela1[[#This Row],[Kapitał]]</f>
        <v>4393.7500000000064</v>
      </c>
      <c r="J109" s="19">
        <f t="shared" si="15"/>
        <v>456666.66666666762</v>
      </c>
      <c r="L109" s="1"/>
    </row>
    <row r="110" spans="2:12" x14ac:dyDescent="0.3">
      <c r="B110" s="18">
        <v>87</v>
      </c>
      <c r="C110" s="19">
        <f t="shared" si="16"/>
        <v>456666.66666666762</v>
      </c>
      <c r="D110" s="19">
        <f t="shared" si="11"/>
        <v>2717.1666666666724</v>
      </c>
      <c r="E110" s="19">
        <f t="shared" si="14"/>
        <v>761.1111111111129</v>
      </c>
      <c r="F110" s="19">
        <f t="shared" si="12"/>
        <v>1666.6666666666667</v>
      </c>
      <c r="G110" s="19">
        <f t="shared" si="13"/>
        <v>1956.0555555555597</v>
      </c>
      <c r="H110" s="19">
        <f t="shared" si="17"/>
        <v>2427.7777777777796</v>
      </c>
      <c r="I110" s="19">
        <f>Tabela1[[#This Row],[Odsetki bez dopłat]]+Tabela1[[#This Row],[Kapitał]]</f>
        <v>4383.8333333333394</v>
      </c>
      <c r="J110" s="19">
        <f t="shared" si="15"/>
        <v>455000.00000000093</v>
      </c>
      <c r="L110" s="1"/>
    </row>
    <row r="111" spans="2:12" x14ac:dyDescent="0.3">
      <c r="B111" s="18">
        <v>88</v>
      </c>
      <c r="C111" s="19">
        <f t="shared" si="16"/>
        <v>455000.00000000093</v>
      </c>
      <c r="D111" s="19">
        <f t="shared" si="11"/>
        <v>2707.2500000000059</v>
      </c>
      <c r="E111" s="19">
        <f t="shared" si="14"/>
        <v>758.33333333333508</v>
      </c>
      <c r="F111" s="19">
        <f t="shared" si="12"/>
        <v>1666.6666666666667</v>
      </c>
      <c r="G111" s="19">
        <f t="shared" si="13"/>
        <v>1948.9166666666706</v>
      </c>
      <c r="H111" s="19">
        <f t="shared" si="17"/>
        <v>2425.0000000000018</v>
      </c>
      <c r="I111" s="19">
        <f>Tabela1[[#This Row],[Odsetki bez dopłat]]+Tabela1[[#This Row],[Kapitał]]</f>
        <v>4373.9166666666724</v>
      </c>
      <c r="J111" s="19">
        <f t="shared" si="15"/>
        <v>453333.33333333425</v>
      </c>
      <c r="L111" s="1"/>
    </row>
    <row r="112" spans="2:12" x14ac:dyDescent="0.3">
      <c r="B112" s="18">
        <v>89</v>
      </c>
      <c r="C112" s="19">
        <f t="shared" si="16"/>
        <v>453333.33333333425</v>
      </c>
      <c r="D112" s="19">
        <f t="shared" si="11"/>
        <v>2697.3333333333389</v>
      </c>
      <c r="E112" s="19">
        <f t="shared" si="14"/>
        <v>755.55555555555679</v>
      </c>
      <c r="F112" s="19">
        <f t="shared" si="12"/>
        <v>1666.6666666666667</v>
      </c>
      <c r="G112" s="19">
        <f t="shared" si="13"/>
        <v>1941.7777777777817</v>
      </c>
      <c r="H112" s="19">
        <f t="shared" si="17"/>
        <v>2422.2222222222235</v>
      </c>
      <c r="I112" s="19">
        <f>Tabela1[[#This Row],[Odsetki bez dopłat]]+Tabela1[[#This Row],[Kapitał]]</f>
        <v>4364.0000000000055</v>
      </c>
      <c r="J112" s="19">
        <f t="shared" si="15"/>
        <v>451666.66666666756</v>
      </c>
      <c r="L112" s="1"/>
    </row>
    <row r="113" spans="2:12" x14ac:dyDescent="0.3">
      <c r="B113" s="18">
        <v>90</v>
      </c>
      <c r="C113" s="19">
        <f t="shared" si="16"/>
        <v>451666.66666666756</v>
      </c>
      <c r="D113" s="19">
        <f t="shared" si="11"/>
        <v>2687.416666666672</v>
      </c>
      <c r="E113" s="19">
        <f t="shared" si="14"/>
        <v>752.77777777777897</v>
      </c>
      <c r="F113" s="19">
        <f t="shared" si="12"/>
        <v>1666.6666666666667</v>
      </c>
      <c r="G113" s="19">
        <f t="shared" si="13"/>
        <v>1934.6388888888928</v>
      </c>
      <c r="H113" s="19">
        <f t="shared" si="17"/>
        <v>2419.4444444444457</v>
      </c>
      <c r="I113" s="19">
        <f>Tabela1[[#This Row],[Odsetki bez dopłat]]+Tabela1[[#This Row],[Kapitał]]</f>
        <v>4354.0833333333385</v>
      </c>
      <c r="J113" s="19">
        <f t="shared" si="15"/>
        <v>450000.00000000087</v>
      </c>
      <c r="L113" s="1"/>
    </row>
    <row r="114" spans="2:12" x14ac:dyDescent="0.3">
      <c r="B114" s="18">
        <v>91</v>
      </c>
      <c r="C114" s="19">
        <f t="shared" si="16"/>
        <v>450000.00000000087</v>
      </c>
      <c r="D114" s="19">
        <f t="shared" si="11"/>
        <v>2677.5000000000055</v>
      </c>
      <c r="E114" s="19">
        <f t="shared" si="14"/>
        <v>750.00000000000205</v>
      </c>
      <c r="F114" s="19">
        <f t="shared" si="12"/>
        <v>1666.6666666666667</v>
      </c>
      <c r="G114" s="19">
        <f t="shared" si="13"/>
        <v>1927.5000000000039</v>
      </c>
      <c r="H114" s="19">
        <f t="shared" si="17"/>
        <v>2416.6666666666688</v>
      </c>
      <c r="I114" s="19">
        <f>Tabela1[[#This Row],[Odsetki bez dopłat]]+Tabela1[[#This Row],[Kapitał]]</f>
        <v>4344.1666666666724</v>
      </c>
      <c r="J114" s="19">
        <f t="shared" si="15"/>
        <v>448333.33333333419</v>
      </c>
      <c r="L114" s="1"/>
    </row>
    <row r="115" spans="2:12" x14ac:dyDescent="0.3">
      <c r="B115" s="18">
        <v>92</v>
      </c>
      <c r="C115" s="19">
        <f t="shared" si="16"/>
        <v>448333.33333333419</v>
      </c>
      <c r="D115" s="19">
        <f t="shared" si="11"/>
        <v>2667.5833333333385</v>
      </c>
      <c r="E115" s="19">
        <f t="shared" si="14"/>
        <v>747.22222222222376</v>
      </c>
      <c r="F115" s="19">
        <f t="shared" si="12"/>
        <v>1666.6666666666667</v>
      </c>
      <c r="G115" s="19">
        <f t="shared" si="13"/>
        <v>1920.3611111111147</v>
      </c>
      <c r="H115" s="19">
        <f t="shared" si="17"/>
        <v>2413.8888888888905</v>
      </c>
      <c r="I115" s="19">
        <f>Tabela1[[#This Row],[Odsetki bez dopłat]]+Tabela1[[#This Row],[Kapitał]]</f>
        <v>4334.2500000000055</v>
      </c>
      <c r="J115" s="19">
        <f t="shared" si="15"/>
        <v>446666.6666666675</v>
      </c>
      <c r="L115" s="1"/>
    </row>
    <row r="116" spans="2:12" x14ac:dyDescent="0.3">
      <c r="B116" s="18">
        <v>93</v>
      </c>
      <c r="C116" s="19">
        <f t="shared" si="16"/>
        <v>446666.6666666675</v>
      </c>
      <c r="D116" s="19">
        <f t="shared" si="11"/>
        <v>2657.666666666672</v>
      </c>
      <c r="E116" s="19">
        <f t="shared" si="14"/>
        <v>744.44444444444594</v>
      </c>
      <c r="F116" s="19">
        <f t="shared" si="12"/>
        <v>1666.6666666666667</v>
      </c>
      <c r="G116" s="19">
        <f t="shared" si="13"/>
        <v>1913.2222222222258</v>
      </c>
      <c r="H116" s="19">
        <f t="shared" si="17"/>
        <v>2411.1111111111127</v>
      </c>
      <c r="I116" s="19">
        <f>Tabela1[[#This Row],[Odsetki bez dopłat]]+Tabela1[[#This Row],[Kapitał]]</f>
        <v>4324.3333333333385</v>
      </c>
      <c r="J116" s="19">
        <f t="shared" si="15"/>
        <v>445000.00000000081</v>
      </c>
      <c r="L116" s="1"/>
    </row>
    <row r="117" spans="2:12" x14ac:dyDescent="0.3">
      <c r="B117" s="18">
        <v>94</v>
      </c>
      <c r="C117" s="19">
        <f t="shared" si="16"/>
        <v>445000.00000000081</v>
      </c>
      <c r="D117" s="19">
        <f t="shared" si="11"/>
        <v>2647.750000000005</v>
      </c>
      <c r="E117" s="19">
        <f t="shared" si="14"/>
        <v>741.66666666666811</v>
      </c>
      <c r="F117" s="19">
        <f t="shared" si="12"/>
        <v>1666.6666666666667</v>
      </c>
      <c r="G117" s="19">
        <f t="shared" si="13"/>
        <v>1906.0833333333369</v>
      </c>
      <c r="H117" s="19">
        <f t="shared" si="17"/>
        <v>2408.3333333333348</v>
      </c>
      <c r="I117" s="19">
        <f>Tabela1[[#This Row],[Odsetki bez dopłat]]+Tabela1[[#This Row],[Kapitał]]</f>
        <v>4314.4166666666715</v>
      </c>
      <c r="J117" s="19">
        <f t="shared" si="15"/>
        <v>443333.33333333413</v>
      </c>
      <c r="L117" s="1"/>
    </row>
    <row r="118" spans="2:12" x14ac:dyDescent="0.3">
      <c r="B118" s="18">
        <v>95</v>
      </c>
      <c r="C118" s="19">
        <f t="shared" si="16"/>
        <v>443333.33333333413</v>
      </c>
      <c r="D118" s="19">
        <f t="shared" si="11"/>
        <v>2637.833333333338</v>
      </c>
      <c r="E118" s="19">
        <f t="shared" si="14"/>
        <v>738.88888888888982</v>
      </c>
      <c r="F118" s="19">
        <f t="shared" si="12"/>
        <v>1666.6666666666667</v>
      </c>
      <c r="G118" s="19">
        <f t="shared" si="13"/>
        <v>1898.944444444448</v>
      </c>
      <c r="H118" s="19">
        <f t="shared" si="17"/>
        <v>2405.5555555555566</v>
      </c>
      <c r="I118" s="19">
        <f>Tabela1[[#This Row],[Odsetki bez dopłat]]+Tabela1[[#This Row],[Kapitał]]</f>
        <v>4304.5000000000045</v>
      </c>
      <c r="J118" s="19">
        <f t="shared" si="15"/>
        <v>441666.66666666744</v>
      </c>
      <c r="L118" s="1"/>
    </row>
    <row r="119" spans="2:12" x14ac:dyDescent="0.3">
      <c r="B119" s="18">
        <v>96</v>
      </c>
      <c r="C119" s="19">
        <f t="shared" si="16"/>
        <v>441666.66666666744</v>
      </c>
      <c r="D119" s="19">
        <f t="shared" si="11"/>
        <v>2627.9166666666715</v>
      </c>
      <c r="E119" s="19">
        <f t="shared" si="14"/>
        <v>736.1111111111129</v>
      </c>
      <c r="F119" s="19">
        <f t="shared" si="12"/>
        <v>1666.6666666666667</v>
      </c>
      <c r="G119" s="19">
        <f t="shared" si="13"/>
        <v>1891.8055555555588</v>
      </c>
      <c r="H119" s="19">
        <f t="shared" si="17"/>
        <v>2402.7777777777796</v>
      </c>
      <c r="I119" s="19">
        <f>Tabela1[[#This Row],[Odsetki bez dopłat]]+Tabela1[[#This Row],[Kapitał]]</f>
        <v>4294.5833333333385</v>
      </c>
      <c r="J119" s="19">
        <f t="shared" si="15"/>
        <v>440000.00000000076</v>
      </c>
      <c r="L119" s="1"/>
    </row>
    <row r="120" spans="2:12" x14ac:dyDescent="0.3">
      <c r="B120" s="18">
        <v>97</v>
      </c>
      <c r="C120" s="19">
        <f t="shared" si="16"/>
        <v>440000.00000000076</v>
      </c>
      <c r="D120" s="19">
        <f t="shared" si="11"/>
        <v>2618.0000000000045</v>
      </c>
      <c r="E120" s="19">
        <f t="shared" si="14"/>
        <v>733.33333333333508</v>
      </c>
      <c r="F120" s="19">
        <f t="shared" ref="F120:F143" si="18">IF(B120&lt;=$J$17,$J$5/$J$17,0)</f>
        <v>1666.6666666666667</v>
      </c>
      <c r="G120" s="19">
        <f t="shared" ref="G120:G143" si="19">C120/12*($J$7-2%)</f>
        <v>1884.6666666666699</v>
      </c>
      <c r="H120" s="19">
        <f t="shared" si="17"/>
        <v>2400.0000000000018</v>
      </c>
      <c r="I120" s="19">
        <f>Tabela1[[#This Row],[Odsetki bez dopłat]]+Tabela1[[#This Row],[Kapitał]]</f>
        <v>4284.6666666666715</v>
      </c>
      <c r="J120" s="19">
        <f t="shared" si="15"/>
        <v>438333.33333333407</v>
      </c>
      <c r="L120" s="1"/>
    </row>
    <row r="121" spans="2:12" x14ac:dyDescent="0.3">
      <c r="B121" s="18">
        <v>98</v>
      </c>
      <c r="C121" s="19">
        <f t="shared" si="16"/>
        <v>438333.33333333407</v>
      </c>
      <c r="D121" s="19">
        <f t="shared" si="11"/>
        <v>2608.083333333338</v>
      </c>
      <c r="E121" s="19">
        <f t="shared" si="14"/>
        <v>730.55555555555679</v>
      </c>
      <c r="F121" s="19">
        <f t="shared" si="18"/>
        <v>1666.6666666666667</v>
      </c>
      <c r="G121" s="19">
        <f t="shared" si="19"/>
        <v>1877.527777777781</v>
      </c>
      <c r="H121" s="19">
        <f t="shared" si="17"/>
        <v>2397.2222222222235</v>
      </c>
      <c r="I121" s="19">
        <f>Tabela1[[#This Row],[Odsetki bez dopłat]]+Tabela1[[#This Row],[Kapitał]]</f>
        <v>4274.7500000000045</v>
      </c>
      <c r="J121" s="19">
        <f t="shared" si="15"/>
        <v>436666.66666666738</v>
      </c>
      <c r="L121" s="1"/>
    </row>
    <row r="122" spans="2:12" x14ac:dyDescent="0.3">
      <c r="B122" s="18">
        <v>99</v>
      </c>
      <c r="C122" s="19">
        <f t="shared" si="16"/>
        <v>436666.66666666738</v>
      </c>
      <c r="D122" s="19">
        <f t="shared" si="11"/>
        <v>2598.1666666666711</v>
      </c>
      <c r="E122" s="19">
        <f t="shared" si="14"/>
        <v>727.77777777777851</v>
      </c>
      <c r="F122" s="19">
        <f t="shared" si="18"/>
        <v>1666.6666666666667</v>
      </c>
      <c r="G122" s="19">
        <f t="shared" si="19"/>
        <v>1870.3888888888921</v>
      </c>
      <c r="H122" s="19">
        <f t="shared" si="17"/>
        <v>2394.4444444444453</v>
      </c>
      <c r="I122" s="19">
        <f>Tabela1[[#This Row],[Odsetki bez dopłat]]+Tabela1[[#This Row],[Kapitał]]</f>
        <v>4264.8333333333376</v>
      </c>
      <c r="J122" s="19">
        <f t="shared" si="15"/>
        <v>435000.0000000007</v>
      </c>
      <c r="L122" s="1"/>
    </row>
    <row r="123" spans="2:12" x14ac:dyDescent="0.3">
      <c r="B123" s="18">
        <v>100</v>
      </c>
      <c r="C123" s="19">
        <f t="shared" si="16"/>
        <v>435000.0000000007</v>
      </c>
      <c r="D123" s="19">
        <f t="shared" si="11"/>
        <v>2588.2500000000041</v>
      </c>
      <c r="E123" s="19">
        <f t="shared" si="14"/>
        <v>725.00000000000114</v>
      </c>
      <c r="F123" s="19">
        <f t="shared" si="18"/>
        <v>1666.6666666666667</v>
      </c>
      <c r="G123" s="19">
        <f t="shared" si="19"/>
        <v>1863.250000000003</v>
      </c>
      <c r="H123" s="19">
        <f t="shared" si="17"/>
        <v>2391.6666666666679</v>
      </c>
      <c r="I123" s="19">
        <f>Tabela1[[#This Row],[Odsetki bez dopłat]]+Tabela1[[#This Row],[Kapitał]]</f>
        <v>4254.9166666666706</v>
      </c>
      <c r="J123" s="19">
        <f t="shared" si="15"/>
        <v>433333.33333333401</v>
      </c>
      <c r="L123" s="1"/>
    </row>
    <row r="124" spans="2:12" x14ac:dyDescent="0.3">
      <c r="B124" s="18">
        <v>101</v>
      </c>
      <c r="C124" s="19">
        <f t="shared" si="16"/>
        <v>433333.33333333401</v>
      </c>
      <c r="D124" s="19">
        <f t="shared" si="11"/>
        <v>2578.3333333333376</v>
      </c>
      <c r="E124" s="19">
        <f t="shared" si="14"/>
        <v>722.22222222222376</v>
      </c>
      <c r="F124" s="19">
        <f t="shared" si="18"/>
        <v>1666.6666666666667</v>
      </c>
      <c r="G124" s="19">
        <f t="shared" si="19"/>
        <v>1856.111111111114</v>
      </c>
      <c r="H124" s="19">
        <f t="shared" si="17"/>
        <v>2388.8888888888905</v>
      </c>
      <c r="I124" s="19">
        <f>Tabela1[[#This Row],[Odsetki bez dopłat]]+Tabela1[[#This Row],[Kapitał]]</f>
        <v>4245.0000000000045</v>
      </c>
      <c r="J124" s="19">
        <f t="shared" si="15"/>
        <v>431666.66666666733</v>
      </c>
      <c r="L124" s="1"/>
    </row>
    <row r="125" spans="2:12" x14ac:dyDescent="0.3">
      <c r="B125" s="18">
        <v>102</v>
      </c>
      <c r="C125" s="19">
        <f t="shared" si="16"/>
        <v>431666.66666666733</v>
      </c>
      <c r="D125" s="19">
        <f t="shared" si="11"/>
        <v>2568.4166666666711</v>
      </c>
      <c r="E125" s="19">
        <f t="shared" si="14"/>
        <v>719.44444444444548</v>
      </c>
      <c r="F125" s="19">
        <f t="shared" si="18"/>
        <v>1666.6666666666667</v>
      </c>
      <c r="G125" s="19">
        <f t="shared" si="19"/>
        <v>1848.9722222222251</v>
      </c>
      <c r="H125" s="19">
        <f t="shared" si="17"/>
        <v>2386.1111111111122</v>
      </c>
      <c r="I125" s="19">
        <f>Tabela1[[#This Row],[Odsetki bez dopłat]]+Tabela1[[#This Row],[Kapitał]]</f>
        <v>4235.0833333333376</v>
      </c>
      <c r="J125" s="19">
        <f t="shared" si="15"/>
        <v>430000.00000000064</v>
      </c>
      <c r="L125" s="1"/>
    </row>
    <row r="126" spans="2:12" x14ac:dyDescent="0.3">
      <c r="B126" s="18">
        <v>103</v>
      </c>
      <c r="C126" s="19">
        <f t="shared" si="16"/>
        <v>430000.00000000064</v>
      </c>
      <c r="D126" s="19">
        <f t="shared" si="11"/>
        <v>2558.5000000000041</v>
      </c>
      <c r="E126" s="19">
        <f t="shared" si="14"/>
        <v>716.66666666666765</v>
      </c>
      <c r="F126" s="19">
        <f t="shared" si="18"/>
        <v>1666.6666666666667</v>
      </c>
      <c r="G126" s="19">
        <f t="shared" si="19"/>
        <v>1841.8333333333362</v>
      </c>
      <c r="H126" s="19">
        <f t="shared" si="17"/>
        <v>2383.3333333333344</v>
      </c>
      <c r="I126" s="19">
        <f>Tabela1[[#This Row],[Odsetki bez dopłat]]+Tabela1[[#This Row],[Kapitał]]</f>
        <v>4225.1666666666706</v>
      </c>
      <c r="J126" s="19">
        <f t="shared" si="15"/>
        <v>428333.33333333395</v>
      </c>
      <c r="L126" s="1"/>
    </row>
    <row r="127" spans="2:12" x14ac:dyDescent="0.3">
      <c r="B127" s="18">
        <v>104</v>
      </c>
      <c r="C127" s="19">
        <f t="shared" si="16"/>
        <v>428333.33333333395</v>
      </c>
      <c r="D127" s="19">
        <f t="shared" si="11"/>
        <v>2548.5833333333371</v>
      </c>
      <c r="E127" s="19">
        <f t="shared" si="14"/>
        <v>713.88888888888982</v>
      </c>
      <c r="F127" s="19">
        <f t="shared" si="18"/>
        <v>1666.6666666666667</v>
      </c>
      <c r="G127" s="19">
        <f t="shared" si="19"/>
        <v>1834.6944444444471</v>
      </c>
      <c r="H127" s="19">
        <f t="shared" si="17"/>
        <v>2380.5555555555566</v>
      </c>
      <c r="I127" s="19">
        <f>Tabela1[[#This Row],[Odsetki bez dopłat]]+Tabela1[[#This Row],[Kapitał]]</f>
        <v>4215.2500000000036</v>
      </c>
      <c r="J127" s="19">
        <f t="shared" si="15"/>
        <v>426666.66666666727</v>
      </c>
      <c r="L127" s="1"/>
    </row>
    <row r="128" spans="2:12" x14ac:dyDescent="0.3">
      <c r="B128" s="18">
        <v>105</v>
      </c>
      <c r="C128" s="19">
        <f t="shared" si="16"/>
        <v>426666.66666666727</v>
      </c>
      <c r="D128" s="19">
        <f t="shared" si="11"/>
        <v>2538.6666666666702</v>
      </c>
      <c r="E128" s="19">
        <f t="shared" si="14"/>
        <v>711.11111111111154</v>
      </c>
      <c r="F128" s="19">
        <f t="shared" si="18"/>
        <v>1666.6666666666667</v>
      </c>
      <c r="G128" s="19">
        <f t="shared" si="19"/>
        <v>1827.5555555555582</v>
      </c>
      <c r="H128" s="19">
        <f t="shared" si="17"/>
        <v>2377.7777777777783</v>
      </c>
      <c r="I128" s="19">
        <f>Tabela1[[#This Row],[Odsetki bez dopłat]]+Tabela1[[#This Row],[Kapitał]]</f>
        <v>4205.3333333333367</v>
      </c>
      <c r="J128" s="19">
        <f t="shared" si="15"/>
        <v>425000.00000000058</v>
      </c>
      <c r="L128" s="1"/>
    </row>
    <row r="129" spans="2:12" x14ac:dyDescent="0.3">
      <c r="B129" s="18">
        <v>106</v>
      </c>
      <c r="C129" s="19">
        <f t="shared" si="16"/>
        <v>425000.00000000058</v>
      </c>
      <c r="D129" s="19">
        <f t="shared" si="11"/>
        <v>2528.7500000000036</v>
      </c>
      <c r="E129" s="19">
        <f t="shared" si="14"/>
        <v>708.33333333333462</v>
      </c>
      <c r="F129" s="19">
        <f t="shared" si="18"/>
        <v>1666.6666666666667</v>
      </c>
      <c r="G129" s="19">
        <f t="shared" si="19"/>
        <v>1820.4166666666692</v>
      </c>
      <c r="H129" s="19">
        <f t="shared" si="17"/>
        <v>2375.0000000000014</v>
      </c>
      <c r="I129" s="19">
        <f>Tabela1[[#This Row],[Odsetki bez dopłat]]+Tabela1[[#This Row],[Kapitał]]</f>
        <v>4195.4166666666706</v>
      </c>
      <c r="J129" s="19">
        <f t="shared" si="15"/>
        <v>423333.3333333339</v>
      </c>
      <c r="L129" s="1"/>
    </row>
    <row r="130" spans="2:12" x14ac:dyDescent="0.3">
      <c r="B130" s="18">
        <v>107</v>
      </c>
      <c r="C130" s="19">
        <f t="shared" si="16"/>
        <v>423333.3333333339</v>
      </c>
      <c r="D130" s="19">
        <f t="shared" si="11"/>
        <v>2518.8333333333371</v>
      </c>
      <c r="E130" s="19">
        <f t="shared" si="14"/>
        <v>705.55555555555679</v>
      </c>
      <c r="F130" s="19">
        <f t="shared" si="18"/>
        <v>1666.6666666666667</v>
      </c>
      <c r="G130" s="19">
        <f t="shared" si="19"/>
        <v>1813.2777777777803</v>
      </c>
      <c r="H130" s="19">
        <f t="shared" si="17"/>
        <v>2372.2222222222235</v>
      </c>
      <c r="I130" s="19">
        <f>Tabela1[[#This Row],[Odsetki bez dopłat]]+Tabela1[[#This Row],[Kapitał]]</f>
        <v>4185.5000000000036</v>
      </c>
      <c r="J130" s="19">
        <f t="shared" si="15"/>
        <v>421666.66666666721</v>
      </c>
      <c r="L130" s="1"/>
    </row>
    <row r="131" spans="2:12" x14ac:dyDescent="0.3">
      <c r="B131" s="18">
        <v>108</v>
      </c>
      <c r="C131" s="19">
        <f t="shared" si="16"/>
        <v>421666.66666666721</v>
      </c>
      <c r="D131" s="19">
        <f t="shared" si="11"/>
        <v>2508.9166666666702</v>
      </c>
      <c r="E131" s="19">
        <f t="shared" si="14"/>
        <v>702.77777777777851</v>
      </c>
      <c r="F131" s="19">
        <f t="shared" si="18"/>
        <v>1666.6666666666667</v>
      </c>
      <c r="G131" s="19">
        <f t="shared" si="19"/>
        <v>1806.1388888888912</v>
      </c>
      <c r="H131" s="19">
        <f t="shared" si="17"/>
        <v>2369.4444444444453</v>
      </c>
      <c r="I131" s="19">
        <f>Tabela1[[#This Row],[Odsetki bez dopłat]]+Tabela1[[#This Row],[Kapitał]]</f>
        <v>4175.5833333333367</v>
      </c>
      <c r="J131" s="19">
        <f t="shared" si="15"/>
        <v>420000.00000000052</v>
      </c>
      <c r="L131" s="1"/>
    </row>
    <row r="132" spans="2:12" x14ac:dyDescent="0.3">
      <c r="B132" s="18">
        <v>109</v>
      </c>
      <c r="C132" s="19">
        <f t="shared" si="16"/>
        <v>420000.00000000052</v>
      </c>
      <c r="D132" s="19">
        <f t="shared" si="11"/>
        <v>2499.0000000000032</v>
      </c>
      <c r="E132" s="19">
        <f t="shared" si="14"/>
        <v>700.00000000000068</v>
      </c>
      <c r="F132" s="19">
        <f t="shared" si="18"/>
        <v>1666.6666666666667</v>
      </c>
      <c r="G132" s="19">
        <f t="shared" si="19"/>
        <v>1799.0000000000023</v>
      </c>
      <c r="H132" s="19">
        <f t="shared" si="17"/>
        <v>2366.6666666666674</v>
      </c>
      <c r="I132" s="19">
        <f>Tabela1[[#This Row],[Odsetki bez dopłat]]+Tabela1[[#This Row],[Kapitał]]</f>
        <v>4165.6666666666697</v>
      </c>
      <c r="J132" s="19">
        <f t="shared" si="15"/>
        <v>418333.33333333384</v>
      </c>
      <c r="L132" s="1"/>
    </row>
    <row r="133" spans="2:12" x14ac:dyDescent="0.3">
      <c r="B133" s="18">
        <v>110</v>
      </c>
      <c r="C133" s="19">
        <f t="shared" si="16"/>
        <v>418333.33333333384</v>
      </c>
      <c r="D133" s="19">
        <f t="shared" si="11"/>
        <v>2489.0833333333362</v>
      </c>
      <c r="E133" s="19">
        <f t="shared" si="14"/>
        <v>697.22222222222285</v>
      </c>
      <c r="F133" s="19">
        <f t="shared" si="18"/>
        <v>1666.6666666666667</v>
      </c>
      <c r="G133" s="19">
        <f t="shared" si="19"/>
        <v>1791.8611111111134</v>
      </c>
      <c r="H133" s="19">
        <f t="shared" si="17"/>
        <v>2363.8888888888896</v>
      </c>
      <c r="I133" s="19">
        <f>Tabela1[[#This Row],[Odsetki bez dopłat]]+Tabela1[[#This Row],[Kapitał]]</f>
        <v>4155.7500000000027</v>
      </c>
      <c r="J133" s="19">
        <f t="shared" si="15"/>
        <v>416666.66666666715</v>
      </c>
      <c r="L133" s="1"/>
    </row>
    <row r="134" spans="2:12" x14ac:dyDescent="0.3">
      <c r="B134" s="18">
        <v>111</v>
      </c>
      <c r="C134" s="19">
        <f t="shared" si="16"/>
        <v>416666.66666666715</v>
      </c>
      <c r="D134" s="19">
        <f t="shared" si="11"/>
        <v>2479.1666666666697</v>
      </c>
      <c r="E134" s="19">
        <f t="shared" si="14"/>
        <v>694.44444444444548</v>
      </c>
      <c r="F134" s="19">
        <f t="shared" si="18"/>
        <v>1666.6666666666667</v>
      </c>
      <c r="G134" s="19">
        <f t="shared" si="19"/>
        <v>1784.7222222222244</v>
      </c>
      <c r="H134" s="19">
        <f t="shared" si="17"/>
        <v>2361.1111111111122</v>
      </c>
      <c r="I134" s="19">
        <f>Tabela1[[#This Row],[Odsetki bez dopłat]]+Tabela1[[#This Row],[Kapitał]]</f>
        <v>4145.8333333333367</v>
      </c>
      <c r="J134" s="19">
        <f t="shared" si="15"/>
        <v>415000.00000000047</v>
      </c>
      <c r="L134" s="1"/>
    </row>
    <row r="135" spans="2:12" x14ac:dyDescent="0.3">
      <c r="B135" s="18">
        <v>112</v>
      </c>
      <c r="C135" s="19">
        <f t="shared" si="16"/>
        <v>415000.00000000047</v>
      </c>
      <c r="D135" s="19">
        <f t="shared" si="11"/>
        <v>2469.2500000000032</v>
      </c>
      <c r="E135" s="19">
        <f t="shared" si="14"/>
        <v>691.66666666666765</v>
      </c>
      <c r="F135" s="19">
        <f t="shared" si="18"/>
        <v>1666.6666666666667</v>
      </c>
      <c r="G135" s="19">
        <f t="shared" si="19"/>
        <v>1777.5833333333353</v>
      </c>
      <c r="H135" s="19">
        <f t="shared" si="17"/>
        <v>2358.3333333333344</v>
      </c>
      <c r="I135" s="19">
        <f>Tabela1[[#This Row],[Odsetki bez dopłat]]+Tabela1[[#This Row],[Kapitał]]</f>
        <v>4135.9166666666697</v>
      </c>
      <c r="J135" s="19">
        <f t="shared" si="15"/>
        <v>413333.33333333378</v>
      </c>
      <c r="L135" s="1"/>
    </row>
    <row r="136" spans="2:12" x14ac:dyDescent="0.3">
      <c r="B136" s="18">
        <v>113</v>
      </c>
      <c r="C136" s="19">
        <f t="shared" si="16"/>
        <v>413333.33333333378</v>
      </c>
      <c r="D136" s="19">
        <f t="shared" si="11"/>
        <v>2459.3333333333362</v>
      </c>
      <c r="E136" s="19">
        <f t="shared" si="14"/>
        <v>688.88888888888982</v>
      </c>
      <c r="F136" s="19">
        <f t="shared" si="18"/>
        <v>1666.6666666666667</v>
      </c>
      <c r="G136" s="19">
        <f t="shared" si="19"/>
        <v>1770.4444444444464</v>
      </c>
      <c r="H136" s="19">
        <f t="shared" si="17"/>
        <v>2355.5555555555566</v>
      </c>
      <c r="I136" s="19">
        <f>Tabela1[[#This Row],[Odsetki bez dopłat]]+Tabela1[[#This Row],[Kapitał]]</f>
        <v>4126.0000000000027</v>
      </c>
      <c r="J136" s="19">
        <f t="shared" si="15"/>
        <v>411666.66666666709</v>
      </c>
      <c r="L136" s="1"/>
    </row>
    <row r="137" spans="2:12" x14ac:dyDescent="0.3">
      <c r="B137" s="18">
        <v>114</v>
      </c>
      <c r="C137" s="19">
        <f t="shared" si="16"/>
        <v>411666.66666666709</v>
      </c>
      <c r="D137" s="19">
        <f t="shared" si="11"/>
        <v>2449.4166666666692</v>
      </c>
      <c r="E137" s="19">
        <f t="shared" si="14"/>
        <v>686.11111111111154</v>
      </c>
      <c r="F137" s="19">
        <f t="shared" si="18"/>
        <v>1666.6666666666667</v>
      </c>
      <c r="G137" s="19">
        <f t="shared" si="19"/>
        <v>1763.3055555555575</v>
      </c>
      <c r="H137" s="19">
        <f t="shared" si="17"/>
        <v>2352.7777777777783</v>
      </c>
      <c r="I137" s="19">
        <f>Tabela1[[#This Row],[Odsetki bez dopłat]]+Tabela1[[#This Row],[Kapitał]]</f>
        <v>4116.0833333333358</v>
      </c>
      <c r="J137" s="19">
        <f t="shared" si="15"/>
        <v>410000.00000000041</v>
      </c>
      <c r="L137" s="1"/>
    </row>
    <row r="138" spans="2:12" x14ac:dyDescent="0.3">
      <c r="B138" s="18">
        <v>115</v>
      </c>
      <c r="C138" s="19">
        <f t="shared" si="16"/>
        <v>410000.00000000041</v>
      </c>
      <c r="D138" s="19">
        <f t="shared" si="11"/>
        <v>2439.5000000000027</v>
      </c>
      <c r="E138" s="19">
        <f t="shared" si="14"/>
        <v>683.33333333333417</v>
      </c>
      <c r="F138" s="19">
        <f t="shared" si="18"/>
        <v>1666.6666666666667</v>
      </c>
      <c r="G138" s="19">
        <f t="shared" si="19"/>
        <v>1756.1666666666686</v>
      </c>
      <c r="H138" s="19">
        <f t="shared" si="17"/>
        <v>2350.0000000000009</v>
      </c>
      <c r="I138" s="19">
        <f>Tabela1[[#This Row],[Odsetki bez dopłat]]+Tabela1[[#This Row],[Kapitał]]</f>
        <v>4106.1666666666697</v>
      </c>
      <c r="J138" s="19">
        <f t="shared" si="15"/>
        <v>408333.33333333372</v>
      </c>
      <c r="L138" s="1"/>
    </row>
    <row r="139" spans="2:12" x14ac:dyDescent="0.3">
      <c r="B139" s="18">
        <v>116</v>
      </c>
      <c r="C139" s="19">
        <f t="shared" si="16"/>
        <v>408333.33333333372</v>
      </c>
      <c r="D139" s="19">
        <f t="shared" si="11"/>
        <v>2429.5833333333358</v>
      </c>
      <c r="E139" s="19">
        <f t="shared" si="14"/>
        <v>680.55555555555679</v>
      </c>
      <c r="F139" s="19">
        <f t="shared" si="18"/>
        <v>1666.6666666666667</v>
      </c>
      <c r="G139" s="19">
        <f t="shared" si="19"/>
        <v>1749.0277777777794</v>
      </c>
      <c r="H139" s="19">
        <f t="shared" si="17"/>
        <v>2347.2222222222235</v>
      </c>
      <c r="I139" s="19">
        <f>Tabela1[[#This Row],[Odsetki bez dopłat]]+Tabela1[[#This Row],[Kapitał]]</f>
        <v>4096.2500000000027</v>
      </c>
      <c r="J139" s="19">
        <f t="shared" si="15"/>
        <v>406666.66666666704</v>
      </c>
      <c r="L139" s="1"/>
    </row>
    <row r="140" spans="2:12" x14ac:dyDescent="0.3">
      <c r="B140" s="18">
        <v>117</v>
      </c>
      <c r="C140" s="19">
        <f t="shared" si="16"/>
        <v>406666.66666666704</v>
      </c>
      <c r="D140" s="19">
        <f t="shared" si="11"/>
        <v>2419.6666666666692</v>
      </c>
      <c r="E140" s="19">
        <f t="shared" si="14"/>
        <v>677.77777777777851</v>
      </c>
      <c r="F140" s="19">
        <f t="shared" si="18"/>
        <v>1666.6666666666667</v>
      </c>
      <c r="G140" s="19">
        <f t="shared" si="19"/>
        <v>1741.8888888888905</v>
      </c>
      <c r="H140" s="19">
        <f t="shared" si="17"/>
        <v>2344.4444444444453</v>
      </c>
      <c r="I140" s="19">
        <f>Tabela1[[#This Row],[Odsetki bez dopłat]]+Tabela1[[#This Row],[Kapitał]]</f>
        <v>4086.3333333333358</v>
      </c>
      <c r="J140" s="19">
        <f t="shared" si="15"/>
        <v>405000.00000000035</v>
      </c>
      <c r="L140" s="1"/>
    </row>
    <row r="141" spans="2:12" x14ac:dyDescent="0.3">
      <c r="B141" s="18">
        <v>118</v>
      </c>
      <c r="C141" s="19">
        <f t="shared" si="16"/>
        <v>405000.00000000035</v>
      </c>
      <c r="D141" s="19">
        <f t="shared" si="11"/>
        <v>2409.7500000000023</v>
      </c>
      <c r="E141" s="19">
        <f t="shared" si="14"/>
        <v>675.00000000000023</v>
      </c>
      <c r="F141" s="19">
        <f t="shared" si="18"/>
        <v>1666.6666666666667</v>
      </c>
      <c r="G141" s="19">
        <f t="shared" si="19"/>
        <v>1734.7500000000016</v>
      </c>
      <c r="H141" s="19">
        <f t="shared" si="17"/>
        <v>2341.666666666667</v>
      </c>
      <c r="I141" s="19">
        <f>Tabela1[[#This Row],[Odsetki bez dopłat]]+Tabela1[[#This Row],[Kapitał]]</f>
        <v>4076.4166666666688</v>
      </c>
      <c r="J141" s="19">
        <f t="shared" si="15"/>
        <v>403333.33333333366</v>
      </c>
      <c r="L141" s="1"/>
    </row>
    <row r="142" spans="2:12" x14ac:dyDescent="0.3">
      <c r="B142" s="18">
        <v>119</v>
      </c>
      <c r="C142" s="19">
        <f t="shared" si="16"/>
        <v>403333.33333333366</v>
      </c>
      <c r="D142" s="19">
        <f t="shared" si="11"/>
        <v>2399.8333333333353</v>
      </c>
      <c r="E142" s="19">
        <f t="shared" si="14"/>
        <v>672.2222222222224</v>
      </c>
      <c r="F142" s="19">
        <f t="shared" si="18"/>
        <v>1666.6666666666667</v>
      </c>
      <c r="G142" s="19">
        <f t="shared" si="19"/>
        <v>1727.6111111111127</v>
      </c>
      <c r="H142" s="19">
        <f t="shared" si="17"/>
        <v>2338.8888888888891</v>
      </c>
      <c r="I142" s="19">
        <f>Tabela1[[#This Row],[Odsetki bez dopłat]]+Tabela1[[#This Row],[Kapitał]]</f>
        <v>4066.5000000000018</v>
      </c>
      <c r="J142" s="19">
        <f t="shared" si="15"/>
        <v>401666.66666666698</v>
      </c>
      <c r="L142" s="1"/>
    </row>
    <row r="143" spans="2:12" x14ac:dyDescent="0.3">
      <c r="B143" s="18">
        <v>120</v>
      </c>
      <c r="C143" s="19">
        <f t="shared" si="16"/>
        <v>401666.66666666698</v>
      </c>
      <c r="D143" s="19">
        <f t="shared" si="11"/>
        <v>2389.9166666666688</v>
      </c>
      <c r="E143" s="19">
        <f t="shared" si="14"/>
        <v>669.44444444444548</v>
      </c>
      <c r="F143" s="19">
        <f t="shared" si="18"/>
        <v>1666.6666666666667</v>
      </c>
      <c r="G143" s="19">
        <f t="shared" si="19"/>
        <v>1720.4722222222235</v>
      </c>
      <c r="H143" s="19">
        <f t="shared" si="17"/>
        <v>2336.1111111111122</v>
      </c>
      <c r="I143" s="19">
        <f>Tabela1[[#This Row],[Odsetki bez dopłat]]+Tabela1[[#This Row],[Kapitał]]</f>
        <v>4056.5833333333358</v>
      </c>
      <c r="J143" s="19">
        <f t="shared" si="15"/>
        <v>400000.00000000029</v>
      </c>
      <c r="L143" s="1"/>
    </row>
    <row r="144" spans="2:12" x14ac:dyDescent="0.3">
      <c r="B144" s="18">
        <v>121</v>
      </c>
      <c r="C144" s="19">
        <f t="shared" si="16"/>
        <v>400000.00000000029</v>
      </c>
      <c r="D144" s="19">
        <f>C144*$J$11/12</f>
        <v>2666.6666666666688</v>
      </c>
      <c r="E144" s="19">
        <f>Tabela1[[#This Row],[Rata z dopłatą]]-Tabela1[[#This Row],[Kapitał]]</f>
        <v>2666.6666666666688</v>
      </c>
      <c r="F144" s="19">
        <f t="shared" ref="F144:F207" si="20">IF($J$17-B144&gt;=0,PPMT($J$11/12,1,$J$17-B143,-C144),0)</f>
        <v>679.09360930718503</v>
      </c>
      <c r="G144" s="19">
        <v>0</v>
      </c>
      <c r="H144" s="19">
        <f t="shared" si="17"/>
        <v>3345.7602759738538</v>
      </c>
      <c r="I144" s="19">
        <f>Tabela1[[#This Row],[Odsetki bez dopłat]]+Tabela1[[#This Row],[Kapitał]]</f>
        <v>3345.7602759738538</v>
      </c>
      <c r="J144" s="19">
        <f t="shared" si="15"/>
        <v>399320.9063906931</v>
      </c>
      <c r="L144" s="1"/>
    </row>
    <row r="145" spans="2:12" x14ac:dyDescent="0.3">
      <c r="B145" s="18">
        <v>122</v>
      </c>
      <c r="C145" s="19">
        <f t="shared" si="16"/>
        <v>399320.9063906931</v>
      </c>
      <c r="D145" s="19">
        <f t="shared" ref="D145:D208" si="21">C145*$J$11/12</f>
        <v>2662.1393759379539</v>
      </c>
      <c r="E145" s="19">
        <f>Tabela1[[#This Row],[Rata z dopłatą]]-Tabela1[[#This Row],[Kapitał]]</f>
        <v>2662.1393759379544</v>
      </c>
      <c r="F145" s="19">
        <f t="shared" si="20"/>
        <v>683.62090003589969</v>
      </c>
      <c r="G145" s="19">
        <v>0</v>
      </c>
      <c r="H145" s="19">
        <f t="shared" ref="H145" si="22">D145+F145-G145</f>
        <v>3345.7602759738538</v>
      </c>
      <c r="I145" s="19">
        <f>Tabela1[[#This Row],[Odsetki bez dopłat]]+Tabela1[[#This Row],[Kapitał]]</f>
        <v>3345.7602759738538</v>
      </c>
      <c r="J145" s="19">
        <f t="shared" si="15"/>
        <v>398637.2854906572</v>
      </c>
      <c r="L145" s="1"/>
    </row>
    <row r="146" spans="2:12" x14ac:dyDescent="0.3">
      <c r="B146" s="18">
        <v>123</v>
      </c>
      <c r="C146" s="19">
        <f t="shared" si="16"/>
        <v>398637.2854906572</v>
      </c>
      <c r="D146" s="19">
        <f t="shared" si="21"/>
        <v>2657.5819032710483</v>
      </c>
      <c r="E146" s="19">
        <f>Tabela1[[#This Row],[Rata z dopłatą]]-Tabela1[[#This Row],[Kapitał]]</f>
        <v>2657.5819032710478</v>
      </c>
      <c r="F146" s="19">
        <f t="shared" si="20"/>
        <v>688.17837270280575</v>
      </c>
      <c r="G146" s="19">
        <v>0</v>
      </c>
      <c r="H146" s="19">
        <f t="shared" ref="H146:H209" si="23">D146+F146-G146</f>
        <v>3345.7602759738538</v>
      </c>
      <c r="I146" s="19">
        <f>Tabela1[[#This Row],[Odsetki bez dopłat]]+Tabela1[[#This Row],[Kapitał]]</f>
        <v>3345.7602759738538</v>
      </c>
      <c r="J146" s="19">
        <f t="shared" si="15"/>
        <v>397949.10711795441</v>
      </c>
      <c r="L146" s="1"/>
    </row>
    <row r="147" spans="2:12" x14ac:dyDescent="0.3">
      <c r="B147" s="18">
        <v>124</v>
      </c>
      <c r="C147" s="19">
        <f t="shared" si="16"/>
        <v>397949.10711795441</v>
      </c>
      <c r="D147" s="19">
        <f t="shared" si="21"/>
        <v>2652.9940474530295</v>
      </c>
      <c r="E147" s="19">
        <f>Tabela1[[#This Row],[Rata z dopłatą]]-Tabela1[[#This Row],[Kapitał]]</f>
        <v>2652.9940474530295</v>
      </c>
      <c r="F147" s="19">
        <f t="shared" si="20"/>
        <v>692.76622852082448</v>
      </c>
      <c r="G147" s="19">
        <v>0</v>
      </c>
      <c r="H147" s="19">
        <f t="shared" si="23"/>
        <v>3345.7602759738538</v>
      </c>
      <c r="I147" s="19">
        <f>Tabela1[[#This Row],[Odsetki bez dopłat]]+Tabela1[[#This Row],[Kapitał]]</f>
        <v>3345.7602759738538</v>
      </c>
      <c r="J147" s="19">
        <f t="shared" si="15"/>
        <v>397256.34088943357</v>
      </c>
      <c r="L147" s="1"/>
    </row>
    <row r="148" spans="2:12" x14ac:dyDescent="0.3">
      <c r="B148" s="18">
        <v>125</v>
      </c>
      <c r="C148" s="19">
        <f t="shared" si="16"/>
        <v>397256.34088943357</v>
      </c>
      <c r="D148" s="19">
        <f t="shared" si="21"/>
        <v>2648.375605929557</v>
      </c>
      <c r="E148" s="19">
        <f>Tabela1[[#This Row],[Rata z dopłatą]]-Tabela1[[#This Row],[Kapitał]]</f>
        <v>2648.3756059295574</v>
      </c>
      <c r="F148" s="19">
        <f t="shared" si="20"/>
        <v>697.38467004429663</v>
      </c>
      <c r="G148" s="19">
        <v>0</v>
      </c>
      <c r="H148" s="19">
        <f t="shared" si="23"/>
        <v>3345.7602759738538</v>
      </c>
      <c r="I148" s="19">
        <f>Tabela1[[#This Row],[Odsetki bez dopłat]]+Tabela1[[#This Row],[Kapitał]]</f>
        <v>3345.7602759738538</v>
      </c>
      <c r="J148" s="19">
        <f t="shared" si="15"/>
        <v>396558.95621938928</v>
      </c>
      <c r="L148" s="1"/>
    </row>
    <row r="149" spans="2:12" x14ac:dyDescent="0.3">
      <c r="B149" s="18">
        <v>126</v>
      </c>
      <c r="C149" s="19">
        <f t="shared" si="16"/>
        <v>396558.95621938928</v>
      </c>
      <c r="D149" s="19">
        <f t="shared" si="21"/>
        <v>2643.7263747959287</v>
      </c>
      <c r="E149" s="19">
        <f>Tabela1[[#This Row],[Rata z dopłatą]]-Tabela1[[#This Row],[Kapitał]]</f>
        <v>2643.7263747959287</v>
      </c>
      <c r="F149" s="19">
        <f t="shared" si="20"/>
        <v>702.03390117792515</v>
      </c>
      <c r="G149" s="19">
        <v>0</v>
      </c>
      <c r="H149" s="19">
        <f t="shared" si="23"/>
        <v>3345.7602759738538</v>
      </c>
      <c r="I149" s="19">
        <f>Tabela1[[#This Row],[Odsetki bez dopłat]]+Tabela1[[#This Row],[Kapitał]]</f>
        <v>3345.7602759738538</v>
      </c>
      <c r="J149" s="19">
        <f t="shared" si="15"/>
        <v>395856.92231821135</v>
      </c>
      <c r="L149" s="1"/>
    </row>
    <row r="150" spans="2:12" x14ac:dyDescent="0.3">
      <c r="B150" s="18">
        <v>127</v>
      </c>
      <c r="C150" s="19">
        <f t="shared" si="16"/>
        <v>395856.92231821135</v>
      </c>
      <c r="D150" s="19">
        <f t="shared" si="21"/>
        <v>2639.0461487880757</v>
      </c>
      <c r="E150" s="19">
        <f>Tabela1[[#This Row],[Rata z dopłatą]]-Tabela1[[#This Row],[Kapitał]]</f>
        <v>2639.0461487880757</v>
      </c>
      <c r="F150" s="19">
        <f t="shared" si="20"/>
        <v>706.7141271857779</v>
      </c>
      <c r="G150" s="19">
        <v>0</v>
      </c>
      <c r="H150" s="19">
        <f t="shared" si="23"/>
        <v>3345.7602759738538</v>
      </c>
      <c r="I150" s="19">
        <f>Tabela1[[#This Row],[Odsetki bez dopłat]]+Tabela1[[#This Row],[Kapitał]]</f>
        <v>3345.7602759738538</v>
      </c>
      <c r="J150" s="19">
        <f t="shared" si="15"/>
        <v>395150.20819102559</v>
      </c>
      <c r="L150" s="1"/>
    </row>
    <row r="151" spans="2:12" x14ac:dyDescent="0.3">
      <c r="B151" s="18">
        <v>128</v>
      </c>
      <c r="C151" s="19">
        <f t="shared" si="16"/>
        <v>395150.20819102559</v>
      </c>
      <c r="D151" s="19">
        <f t="shared" si="21"/>
        <v>2634.3347212735039</v>
      </c>
      <c r="E151" s="19">
        <f>Tabela1[[#This Row],[Rata z dopłatą]]-Tabela1[[#This Row],[Kapitał]]</f>
        <v>2634.3347212735039</v>
      </c>
      <c r="F151" s="19">
        <f t="shared" si="20"/>
        <v>711.42555470034995</v>
      </c>
      <c r="G151" s="19">
        <v>0</v>
      </c>
      <c r="H151" s="19">
        <f t="shared" si="23"/>
        <v>3345.7602759738538</v>
      </c>
      <c r="I151" s="19">
        <f>Tabela1[[#This Row],[Odsetki bez dopłat]]+Tabela1[[#This Row],[Kapitał]]</f>
        <v>3345.7602759738538</v>
      </c>
      <c r="J151" s="19">
        <f t="shared" si="15"/>
        <v>394438.78263632522</v>
      </c>
      <c r="L151" s="1"/>
    </row>
    <row r="152" spans="2:12" x14ac:dyDescent="0.3">
      <c r="B152" s="18">
        <v>129</v>
      </c>
      <c r="C152" s="19">
        <f t="shared" si="16"/>
        <v>394438.78263632522</v>
      </c>
      <c r="D152" s="19">
        <f t="shared" si="21"/>
        <v>2629.5918842421684</v>
      </c>
      <c r="E152" s="19">
        <f>Tabela1[[#This Row],[Rata z dopłatą]]-Tabela1[[#This Row],[Kapitał]]</f>
        <v>2629.5918842421684</v>
      </c>
      <c r="F152" s="19">
        <f t="shared" si="20"/>
        <v>716.16839173168557</v>
      </c>
      <c r="G152" s="19">
        <v>0</v>
      </c>
      <c r="H152" s="19">
        <f t="shared" si="23"/>
        <v>3345.7602759738538</v>
      </c>
      <c r="I152" s="19">
        <f>Tabela1[[#This Row],[Odsetki bez dopłat]]+Tabela1[[#This Row],[Kapitał]]</f>
        <v>3345.7602759738538</v>
      </c>
      <c r="J152" s="19">
        <f t="shared" si="15"/>
        <v>393722.61424459354</v>
      </c>
      <c r="L152" s="1"/>
    </row>
    <row r="153" spans="2:12" x14ac:dyDescent="0.3">
      <c r="B153" s="18">
        <v>130</v>
      </c>
      <c r="C153" s="19">
        <f t="shared" si="16"/>
        <v>393722.61424459354</v>
      </c>
      <c r="D153" s="19">
        <f t="shared" si="21"/>
        <v>2624.8174282972905</v>
      </c>
      <c r="E153" s="19">
        <f>Tabela1[[#This Row],[Rata z dopłatą]]-Tabela1[[#This Row],[Kapitał]]</f>
        <v>2624.8174282972905</v>
      </c>
      <c r="F153" s="19">
        <f t="shared" si="20"/>
        <v>720.94284767656359</v>
      </c>
      <c r="G153" s="19">
        <v>0</v>
      </c>
      <c r="H153" s="19">
        <f t="shared" si="23"/>
        <v>3345.7602759738538</v>
      </c>
      <c r="I153" s="19">
        <f>Tabela1[[#This Row],[Odsetki bez dopłat]]+Tabela1[[#This Row],[Kapitał]]</f>
        <v>3345.7602759738538</v>
      </c>
      <c r="J153" s="19">
        <f t="shared" ref="J153:J216" si="24">IF(F153=0,0,C153-F153)</f>
        <v>393001.67139691697</v>
      </c>
      <c r="L153" s="1"/>
    </row>
    <row r="154" spans="2:12" x14ac:dyDescent="0.3">
      <c r="B154" s="18">
        <v>131</v>
      </c>
      <c r="C154" s="19">
        <f t="shared" ref="C154:C217" si="25">IF(F153=0,0,C153-F153)</f>
        <v>393001.67139691697</v>
      </c>
      <c r="D154" s="19">
        <f t="shared" si="21"/>
        <v>2620.0111426461131</v>
      </c>
      <c r="E154" s="19">
        <f>Tabela1[[#This Row],[Rata z dopłatą]]-Tabela1[[#This Row],[Kapitał]]</f>
        <v>2620.0111426461135</v>
      </c>
      <c r="F154" s="19">
        <f t="shared" si="20"/>
        <v>725.74913332774054</v>
      </c>
      <c r="G154" s="19">
        <v>0</v>
      </c>
      <c r="H154" s="19">
        <f t="shared" si="23"/>
        <v>3345.7602759738538</v>
      </c>
      <c r="I154" s="19">
        <f>Tabela1[[#This Row],[Odsetki bez dopłat]]+Tabela1[[#This Row],[Kapitał]]</f>
        <v>3345.7602759738538</v>
      </c>
      <c r="J154" s="19">
        <f t="shared" si="24"/>
        <v>392275.92226358922</v>
      </c>
      <c r="L154" s="1"/>
    </row>
    <row r="155" spans="2:12" x14ac:dyDescent="0.3">
      <c r="B155" s="18">
        <v>132</v>
      </c>
      <c r="C155" s="19">
        <f t="shared" si="25"/>
        <v>392275.92226358922</v>
      </c>
      <c r="D155" s="19">
        <f t="shared" si="21"/>
        <v>2615.1728150905951</v>
      </c>
      <c r="E155" s="19">
        <f>Tabela1[[#This Row],[Rata z dopłatą]]-Tabela1[[#This Row],[Kapitał]]</f>
        <v>2615.1728150905951</v>
      </c>
      <c r="F155" s="19">
        <f t="shared" si="20"/>
        <v>730.58746088325881</v>
      </c>
      <c r="G155" s="19">
        <v>0</v>
      </c>
      <c r="H155" s="19">
        <f t="shared" si="23"/>
        <v>3345.7602759738538</v>
      </c>
      <c r="I155" s="19">
        <f>Tabela1[[#This Row],[Odsetki bez dopłat]]+Tabela1[[#This Row],[Kapitał]]</f>
        <v>3345.7602759738538</v>
      </c>
      <c r="J155" s="19">
        <f t="shared" si="24"/>
        <v>391545.33480270597</v>
      </c>
      <c r="L155" s="1"/>
    </row>
    <row r="156" spans="2:12" x14ac:dyDescent="0.3">
      <c r="B156" s="18">
        <v>133</v>
      </c>
      <c r="C156" s="19">
        <f t="shared" si="25"/>
        <v>391545.33480270597</v>
      </c>
      <c r="D156" s="19">
        <f t="shared" si="21"/>
        <v>2610.3022320180398</v>
      </c>
      <c r="E156" s="19">
        <f>Tabela1[[#This Row],[Rata z dopłatą]]-Tabela1[[#This Row],[Kapitał]]</f>
        <v>2610.3022320180398</v>
      </c>
      <c r="F156" s="19">
        <f t="shared" si="20"/>
        <v>735.45804395581376</v>
      </c>
      <c r="G156" s="19">
        <v>0</v>
      </c>
      <c r="H156" s="19">
        <f t="shared" si="23"/>
        <v>3345.7602759738538</v>
      </c>
      <c r="I156" s="19">
        <f>Tabela1[[#This Row],[Odsetki bez dopłat]]+Tabela1[[#This Row],[Kapitał]]</f>
        <v>3345.7602759738538</v>
      </c>
      <c r="J156" s="19">
        <f t="shared" si="24"/>
        <v>390809.87675875018</v>
      </c>
      <c r="L156" s="1"/>
    </row>
    <row r="157" spans="2:12" x14ac:dyDescent="0.3">
      <c r="B157" s="18">
        <v>134</v>
      </c>
      <c r="C157" s="19">
        <f t="shared" si="25"/>
        <v>390809.87675875018</v>
      </c>
      <c r="D157" s="19">
        <f t="shared" si="21"/>
        <v>2605.3991783916676</v>
      </c>
      <c r="E157" s="19">
        <f>Tabela1[[#This Row],[Rata z dopłatą]]-Tabela1[[#This Row],[Kapitał]]</f>
        <v>2605.3991783916676</v>
      </c>
      <c r="F157" s="19">
        <f t="shared" si="20"/>
        <v>740.36109758218606</v>
      </c>
      <c r="G157" s="19">
        <v>0</v>
      </c>
      <c r="H157" s="19">
        <f t="shared" si="23"/>
        <v>3345.7602759738538</v>
      </c>
      <c r="I157" s="19">
        <f>Tabela1[[#This Row],[Odsetki bez dopłat]]+Tabela1[[#This Row],[Kapitał]]</f>
        <v>3345.7602759738538</v>
      </c>
      <c r="J157" s="19">
        <f t="shared" si="24"/>
        <v>390069.51566116797</v>
      </c>
      <c r="L157" s="1"/>
    </row>
    <row r="158" spans="2:12" x14ac:dyDescent="0.3">
      <c r="B158" s="18">
        <v>135</v>
      </c>
      <c r="C158" s="19">
        <f t="shared" si="25"/>
        <v>390069.51566116797</v>
      </c>
      <c r="D158" s="19">
        <f t="shared" si="21"/>
        <v>2600.4634377411198</v>
      </c>
      <c r="E158" s="19">
        <f>Tabela1[[#This Row],[Rata z dopłatą]]-Tabela1[[#This Row],[Kapitał]]</f>
        <v>2600.4634377411198</v>
      </c>
      <c r="F158" s="19">
        <f t="shared" si="20"/>
        <v>745.29683823273388</v>
      </c>
      <c r="G158" s="19">
        <v>0</v>
      </c>
      <c r="H158" s="19">
        <f t="shared" si="23"/>
        <v>3345.7602759738538</v>
      </c>
      <c r="I158" s="19">
        <f>Tabela1[[#This Row],[Odsetki bez dopłat]]+Tabela1[[#This Row],[Kapitał]]</f>
        <v>3345.7602759738538</v>
      </c>
      <c r="J158" s="19">
        <f t="shared" si="24"/>
        <v>389324.21882293525</v>
      </c>
      <c r="L158" s="1"/>
    </row>
    <row r="159" spans="2:12" x14ac:dyDescent="0.3">
      <c r="B159" s="18">
        <v>136</v>
      </c>
      <c r="C159" s="19">
        <f t="shared" si="25"/>
        <v>389324.21882293525</v>
      </c>
      <c r="D159" s="19">
        <f t="shared" si="21"/>
        <v>2595.4947921529015</v>
      </c>
      <c r="E159" s="19">
        <f>Tabela1[[#This Row],[Rata z dopłatą]]-Tabela1[[#This Row],[Kapitał]]</f>
        <v>2595.4947921529019</v>
      </c>
      <c r="F159" s="19">
        <f t="shared" si="20"/>
        <v>750.26548382095211</v>
      </c>
      <c r="G159" s="19">
        <v>0</v>
      </c>
      <c r="H159" s="19">
        <f t="shared" si="23"/>
        <v>3345.7602759738538</v>
      </c>
      <c r="I159" s="19">
        <f>Tabela1[[#This Row],[Odsetki bez dopłat]]+Tabela1[[#This Row],[Kapitał]]</f>
        <v>3345.7602759738538</v>
      </c>
      <c r="J159" s="19">
        <f t="shared" si="24"/>
        <v>388573.95333911432</v>
      </c>
      <c r="L159" s="1"/>
    </row>
    <row r="160" spans="2:12" x14ac:dyDescent="0.3">
      <c r="B160" s="18">
        <v>137</v>
      </c>
      <c r="C160" s="19">
        <f t="shared" si="25"/>
        <v>388573.95333911432</v>
      </c>
      <c r="D160" s="19">
        <f t="shared" si="21"/>
        <v>2590.4930222607622</v>
      </c>
      <c r="E160" s="19">
        <f>Tabela1[[#This Row],[Rata z dopłatą]]-Tabela1[[#This Row],[Kapitał]]</f>
        <v>2590.4930222607622</v>
      </c>
      <c r="F160" s="19">
        <f t="shared" si="20"/>
        <v>755.26725371309192</v>
      </c>
      <c r="G160" s="19">
        <v>0</v>
      </c>
      <c r="H160" s="19">
        <f t="shared" si="23"/>
        <v>3345.7602759738543</v>
      </c>
      <c r="I160" s="19">
        <f>Tabela1[[#This Row],[Odsetki bez dopłat]]+Tabela1[[#This Row],[Kapitał]]</f>
        <v>3345.7602759738543</v>
      </c>
      <c r="J160" s="19">
        <f t="shared" si="24"/>
        <v>387818.68608540122</v>
      </c>
      <c r="L160" s="1"/>
    </row>
    <row r="161" spans="2:12" x14ac:dyDescent="0.3">
      <c r="B161" s="18">
        <v>138</v>
      </c>
      <c r="C161" s="19">
        <f t="shared" si="25"/>
        <v>387818.68608540122</v>
      </c>
      <c r="D161" s="19">
        <f t="shared" si="21"/>
        <v>2585.4579072360079</v>
      </c>
      <c r="E161" s="19">
        <f>Tabela1[[#This Row],[Rata z dopłatą]]-Tabela1[[#This Row],[Kapitał]]</f>
        <v>2585.4579072360079</v>
      </c>
      <c r="F161" s="19">
        <f t="shared" si="20"/>
        <v>760.30236873784577</v>
      </c>
      <c r="G161" s="19">
        <v>0</v>
      </c>
      <c r="H161" s="19">
        <f t="shared" si="23"/>
        <v>3345.7602759738538</v>
      </c>
      <c r="I161" s="19">
        <f>Tabela1[[#This Row],[Odsetki bez dopłat]]+Tabela1[[#This Row],[Kapitał]]</f>
        <v>3345.7602759738538</v>
      </c>
      <c r="J161" s="19">
        <f t="shared" si="24"/>
        <v>387058.38371666335</v>
      </c>
      <c r="L161" s="1"/>
    </row>
    <row r="162" spans="2:12" x14ac:dyDescent="0.3">
      <c r="B162" s="18">
        <v>139</v>
      </c>
      <c r="C162" s="19">
        <f t="shared" si="25"/>
        <v>387058.38371666335</v>
      </c>
      <c r="D162" s="19">
        <f t="shared" si="21"/>
        <v>2580.3892247777558</v>
      </c>
      <c r="E162" s="19">
        <f>Tabela1[[#This Row],[Rata z dopłatą]]-Tabela1[[#This Row],[Kapitał]]</f>
        <v>2580.3892247777558</v>
      </c>
      <c r="F162" s="19">
        <f t="shared" si="20"/>
        <v>765.37105119609794</v>
      </c>
      <c r="G162" s="19">
        <v>0</v>
      </c>
      <c r="H162" s="19">
        <f t="shared" si="23"/>
        <v>3345.7602759738538</v>
      </c>
      <c r="I162" s="19">
        <f>Tabela1[[#This Row],[Odsetki bez dopłat]]+Tabela1[[#This Row],[Kapitał]]</f>
        <v>3345.7602759738538</v>
      </c>
      <c r="J162" s="19">
        <f t="shared" si="24"/>
        <v>386293.01266546722</v>
      </c>
      <c r="L162" s="1"/>
    </row>
    <row r="163" spans="2:12" x14ac:dyDescent="0.3">
      <c r="B163" s="18">
        <v>140</v>
      </c>
      <c r="C163" s="19">
        <f t="shared" si="25"/>
        <v>386293.01266546722</v>
      </c>
      <c r="D163" s="19">
        <f t="shared" si="21"/>
        <v>2575.286751103115</v>
      </c>
      <c r="E163" s="19">
        <f>Tabela1[[#This Row],[Rata z dopłatą]]-Tabela1[[#This Row],[Kapitał]]</f>
        <v>2575.2867511031154</v>
      </c>
      <c r="F163" s="19">
        <f t="shared" si="20"/>
        <v>770.47352487073863</v>
      </c>
      <c r="G163" s="19">
        <v>0</v>
      </c>
      <c r="H163" s="19">
        <f t="shared" si="23"/>
        <v>3345.7602759738538</v>
      </c>
      <c r="I163" s="19">
        <f>Tabela1[[#This Row],[Odsetki bez dopłat]]+Tabela1[[#This Row],[Kapitał]]</f>
        <v>3345.7602759738538</v>
      </c>
      <c r="J163" s="19">
        <f t="shared" si="24"/>
        <v>385522.53914059646</v>
      </c>
      <c r="L163" s="1"/>
    </row>
    <row r="164" spans="2:12" x14ac:dyDescent="0.3">
      <c r="B164" s="18">
        <v>141</v>
      </c>
      <c r="C164" s="19">
        <f t="shared" si="25"/>
        <v>385522.53914059646</v>
      </c>
      <c r="D164" s="19">
        <f t="shared" si="21"/>
        <v>2570.1502609373097</v>
      </c>
      <c r="E164" s="19">
        <f>Tabela1[[#This Row],[Rata z dopłatą]]-Tabela1[[#This Row],[Kapitał]]</f>
        <v>2570.1502609373097</v>
      </c>
      <c r="F164" s="19">
        <f t="shared" si="20"/>
        <v>775.61001503654359</v>
      </c>
      <c r="G164" s="19">
        <v>0</v>
      </c>
      <c r="H164" s="19">
        <f t="shared" si="23"/>
        <v>3345.7602759738534</v>
      </c>
      <c r="I164" s="19">
        <f>Tabela1[[#This Row],[Odsetki bez dopłat]]+Tabela1[[#This Row],[Kapitał]]</f>
        <v>3345.7602759738534</v>
      </c>
      <c r="J164" s="19">
        <f t="shared" si="24"/>
        <v>384746.92912555992</v>
      </c>
      <c r="L164" s="1"/>
    </row>
    <row r="165" spans="2:12" x14ac:dyDescent="0.3">
      <c r="B165" s="18">
        <v>142</v>
      </c>
      <c r="C165" s="19">
        <f t="shared" si="25"/>
        <v>384746.92912555992</v>
      </c>
      <c r="D165" s="19">
        <f t="shared" si="21"/>
        <v>2564.9795275037327</v>
      </c>
      <c r="E165" s="19">
        <f>Tabela1[[#This Row],[Rata z dopłatą]]-Tabela1[[#This Row],[Kapitał]]</f>
        <v>2564.9795275037327</v>
      </c>
      <c r="F165" s="19">
        <f t="shared" si="20"/>
        <v>780.78074847012056</v>
      </c>
      <c r="G165" s="19">
        <v>0</v>
      </c>
      <c r="H165" s="19">
        <f t="shared" si="23"/>
        <v>3345.7602759738534</v>
      </c>
      <c r="I165" s="19">
        <f>Tabela1[[#This Row],[Odsetki bez dopłat]]+Tabela1[[#This Row],[Kapitał]]</f>
        <v>3345.7602759738534</v>
      </c>
      <c r="J165" s="19">
        <f t="shared" si="24"/>
        <v>383966.14837708982</v>
      </c>
      <c r="L165" s="1"/>
    </row>
    <row r="166" spans="2:12" x14ac:dyDescent="0.3">
      <c r="B166" s="18">
        <v>143</v>
      </c>
      <c r="C166" s="19">
        <f t="shared" si="25"/>
        <v>383966.14837708982</v>
      </c>
      <c r="D166" s="19">
        <f t="shared" si="21"/>
        <v>2559.7743225139325</v>
      </c>
      <c r="E166" s="19">
        <f>Tabela1[[#This Row],[Rata z dopłatą]]-Tabela1[[#This Row],[Kapitał]]</f>
        <v>2559.7743225139325</v>
      </c>
      <c r="F166" s="19">
        <f t="shared" si="20"/>
        <v>785.98595345992135</v>
      </c>
      <c r="G166" s="19">
        <v>0</v>
      </c>
      <c r="H166" s="19">
        <f t="shared" si="23"/>
        <v>3345.7602759738538</v>
      </c>
      <c r="I166" s="19">
        <f>Tabela1[[#This Row],[Odsetki bez dopłat]]+Tabela1[[#This Row],[Kapitał]]</f>
        <v>3345.7602759738538</v>
      </c>
      <c r="J166" s="19">
        <f t="shared" si="24"/>
        <v>383180.1624236299</v>
      </c>
      <c r="L166" s="1"/>
    </row>
    <row r="167" spans="2:12" x14ac:dyDescent="0.3">
      <c r="B167" s="18">
        <v>144</v>
      </c>
      <c r="C167" s="19">
        <f t="shared" si="25"/>
        <v>383180.1624236299</v>
      </c>
      <c r="D167" s="19">
        <f t="shared" si="21"/>
        <v>2554.5344161575326</v>
      </c>
      <c r="E167" s="19">
        <f>Tabela1[[#This Row],[Rata z dopłatą]]-Tabela1[[#This Row],[Kapitał]]</f>
        <v>2554.5344161575326</v>
      </c>
      <c r="F167" s="19">
        <f t="shared" si="20"/>
        <v>791.22585981632085</v>
      </c>
      <c r="G167" s="19">
        <v>0</v>
      </c>
      <c r="H167" s="19">
        <f t="shared" si="23"/>
        <v>3345.7602759738534</v>
      </c>
      <c r="I167" s="19">
        <f>Tabela1[[#This Row],[Odsetki bez dopłat]]+Tabela1[[#This Row],[Kapitał]]</f>
        <v>3345.7602759738534</v>
      </c>
      <c r="J167" s="19">
        <f t="shared" si="24"/>
        <v>382388.93656381359</v>
      </c>
      <c r="L167" s="1"/>
    </row>
    <row r="168" spans="2:12" x14ac:dyDescent="0.3">
      <c r="B168" s="18">
        <v>145</v>
      </c>
      <c r="C168" s="19">
        <f t="shared" si="25"/>
        <v>382388.93656381359</v>
      </c>
      <c r="D168" s="19">
        <f t="shared" si="21"/>
        <v>2549.2595770920907</v>
      </c>
      <c r="E168" s="19">
        <f>Tabela1[[#This Row],[Rata z dopłatą]]-Tabela1[[#This Row],[Kapitał]]</f>
        <v>2549.2595770920907</v>
      </c>
      <c r="F168" s="19">
        <f t="shared" si="20"/>
        <v>796.5006988817629</v>
      </c>
      <c r="G168" s="19">
        <v>0</v>
      </c>
      <c r="H168" s="19">
        <f t="shared" si="23"/>
        <v>3345.7602759738538</v>
      </c>
      <c r="I168" s="19">
        <f>Tabela1[[#This Row],[Odsetki bez dopłat]]+Tabela1[[#This Row],[Kapitał]]</f>
        <v>3345.7602759738538</v>
      </c>
      <c r="J168" s="19">
        <f t="shared" si="24"/>
        <v>381592.43586493185</v>
      </c>
      <c r="L168" s="1"/>
    </row>
    <row r="169" spans="2:12" x14ac:dyDescent="0.3">
      <c r="B169" s="18">
        <v>146</v>
      </c>
      <c r="C169" s="19">
        <f t="shared" si="25"/>
        <v>381592.43586493185</v>
      </c>
      <c r="D169" s="19">
        <f t="shared" si="21"/>
        <v>2543.949572432879</v>
      </c>
      <c r="E169" s="19">
        <f>Tabela1[[#This Row],[Rata z dopłatą]]-Tabela1[[#This Row],[Kapitał]]</f>
        <v>2543.949572432879</v>
      </c>
      <c r="F169" s="19">
        <f t="shared" si="20"/>
        <v>801.8107035409746</v>
      </c>
      <c r="G169" s="19">
        <v>0</v>
      </c>
      <c r="H169" s="19">
        <f t="shared" si="23"/>
        <v>3345.7602759738538</v>
      </c>
      <c r="I169" s="19">
        <f>Tabela1[[#This Row],[Odsetki bez dopłat]]+Tabela1[[#This Row],[Kapitał]]</f>
        <v>3345.7602759738538</v>
      </c>
      <c r="J169" s="19">
        <f t="shared" si="24"/>
        <v>380790.62516139087</v>
      </c>
      <c r="L169" s="1"/>
    </row>
    <row r="170" spans="2:12" x14ac:dyDescent="0.3">
      <c r="B170" s="18">
        <v>147</v>
      </c>
      <c r="C170" s="19">
        <f t="shared" si="25"/>
        <v>380790.62516139087</v>
      </c>
      <c r="D170" s="19">
        <f t="shared" si="21"/>
        <v>2538.604167742606</v>
      </c>
      <c r="E170" s="19">
        <f>Tabela1[[#This Row],[Rata z dopłatą]]-Tabela1[[#This Row],[Kapitał]]</f>
        <v>2538.6041677426056</v>
      </c>
      <c r="F170" s="19">
        <f t="shared" si="20"/>
        <v>807.15610823124803</v>
      </c>
      <c r="G170" s="19">
        <v>0</v>
      </c>
      <c r="H170" s="19">
        <f t="shared" si="23"/>
        <v>3345.7602759738538</v>
      </c>
      <c r="I170" s="19">
        <f>Tabela1[[#This Row],[Odsetki bez dopłat]]+Tabela1[[#This Row],[Kapitał]]</f>
        <v>3345.7602759738538</v>
      </c>
      <c r="J170" s="19">
        <f t="shared" si="24"/>
        <v>379983.46905315964</v>
      </c>
      <c r="L170" s="1"/>
    </row>
    <row r="171" spans="2:12" x14ac:dyDescent="0.3">
      <c r="B171" s="18">
        <v>148</v>
      </c>
      <c r="C171" s="19">
        <f t="shared" si="25"/>
        <v>379983.46905315964</v>
      </c>
      <c r="D171" s="19">
        <f t="shared" si="21"/>
        <v>2533.2231270210646</v>
      </c>
      <c r="E171" s="19">
        <f>Tabela1[[#This Row],[Rata z dopłatą]]-Tabela1[[#This Row],[Kapitał]]</f>
        <v>2533.2231270210646</v>
      </c>
      <c r="F171" s="19">
        <f t="shared" si="20"/>
        <v>812.53714895278972</v>
      </c>
      <c r="G171" s="19">
        <v>0</v>
      </c>
      <c r="H171" s="19">
        <f t="shared" si="23"/>
        <v>3345.7602759738543</v>
      </c>
      <c r="I171" s="19">
        <f>Tabela1[[#This Row],[Odsetki bez dopłat]]+Tabela1[[#This Row],[Kapitał]]</f>
        <v>3345.7602759738543</v>
      </c>
      <c r="J171" s="19">
        <f t="shared" si="24"/>
        <v>379170.93190420687</v>
      </c>
      <c r="L171" s="1"/>
    </row>
    <row r="172" spans="2:12" x14ac:dyDescent="0.3">
      <c r="B172" s="18">
        <v>149</v>
      </c>
      <c r="C172" s="19">
        <f t="shared" si="25"/>
        <v>379170.93190420687</v>
      </c>
      <c r="D172" s="19">
        <f t="shared" si="21"/>
        <v>2527.8062126947125</v>
      </c>
      <c r="E172" s="19">
        <f>Tabela1[[#This Row],[Rata z dopłatą]]-Tabela1[[#This Row],[Kapitał]]</f>
        <v>2527.8062126947125</v>
      </c>
      <c r="F172" s="19">
        <f t="shared" si="20"/>
        <v>817.95406327914156</v>
      </c>
      <c r="G172" s="19">
        <v>0</v>
      </c>
      <c r="H172" s="19">
        <f t="shared" si="23"/>
        <v>3345.7602759738538</v>
      </c>
      <c r="I172" s="19">
        <f>Tabela1[[#This Row],[Odsetki bez dopłat]]+Tabela1[[#This Row],[Kapitał]]</f>
        <v>3345.7602759738538</v>
      </c>
      <c r="J172" s="19">
        <f t="shared" si="24"/>
        <v>378352.97784092772</v>
      </c>
      <c r="L172" s="1"/>
    </row>
    <row r="173" spans="2:12" x14ac:dyDescent="0.3">
      <c r="B173" s="18">
        <v>150</v>
      </c>
      <c r="C173" s="19">
        <f t="shared" si="25"/>
        <v>378352.97784092772</v>
      </c>
      <c r="D173" s="19">
        <f t="shared" si="21"/>
        <v>2522.353185606185</v>
      </c>
      <c r="E173" s="19">
        <f>Tabela1[[#This Row],[Rata z dopłatą]]-Tabela1[[#This Row],[Kapitał]]</f>
        <v>2522.3531856061845</v>
      </c>
      <c r="F173" s="19">
        <f t="shared" si="20"/>
        <v>823.40709036766907</v>
      </c>
      <c r="G173" s="19">
        <v>0</v>
      </c>
      <c r="H173" s="19">
        <f t="shared" si="23"/>
        <v>3345.7602759738538</v>
      </c>
      <c r="I173" s="19">
        <f>Tabela1[[#This Row],[Odsetki bez dopłat]]+Tabela1[[#This Row],[Kapitał]]</f>
        <v>3345.7602759738538</v>
      </c>
      <c r="J173" s="19">
        <f t="shared" si="24"/>
        <v>377529.57075056003</v>
      </c>
      <c r="L173" s="1"/>
    </row>
    <row r="174" spans="2:12" x14ac:dyDescent="0.3">
      <c r="B174" s="18">
        <v>151</v>
      </c>
      <c r="C174" s="19">
        <f t="shared" si="25"/>
        <v>377529.57075056003</v>
      </c>
      <c r="D174" s="19">
        <f t="shared" si="21"/>
        <v>2516.8638050037334</v>
      </c>
      <c r="E174" s="19">
        <f>Tabela1[[#This Row],[Rata z dopłatą]]-Tabela1[[#This Row],[Kapitał]]</f>
        <v>2516.8638050037334</v>
      </c>
      <c r="F174" s="19">
        <f t="shared" si="20"/>
        <v>828.89647097012016</v>
      </c>
      <c r="G174" s="19">
        <v>0</v>
      </c>
      <c r="H174" s="19">
        <f t="shared" si="23"/>
        <v>3345.7602759738538</v>
      </c>
      <c r="I174" s="19">
        <f>Tabela1[[#This Row],[Odsetki bez dopłat]]+Tabela1[[#This Row],[Kapitał]]</f>
        <v>3345.7602759738538</v>
      </c>
      <c r="J174" s="19">
        <f t="shared" si="24"/>
        <v>376700.6742795899</v>
      </c>
      <c r="L174" s="1"/>
    </row>
    <row r="175" spans="2:12" x14ac:dyDescent="0.3">
      <c r="B175" s="18">
        <v>152</v>
      </c>
      <c r="C175" s="19">
        <f t="shared" si="25"/>
        <v>376700.6742795899</v>
      </c>
      <c r="D175" s="19">
        <f t="shared" si="21"/>
        <v>2511.3378285305994</v>
      </c>
      <c r="E175" s="19">
        <f>Tabela1[[#This Row],[Rata z dopłatą]]-Tabela1[[#This Row],[Kapitał]]</f>
        <v>2511.3378285305998</v>
      </c>
      <c r="F175" s="19">
        <f t="shared" si="20"/>
        <v>834.42244744325421</v>
      </c>
      <c r="G175" s="19">
        <v>0</v>
      </c>
      <c r="H175" s="19">
        <f t="shared" si="23"/>
        <v>3345.7602759738538</v>
      </c>
      <c r="I175" s="19">
        <f>Tabela1[[#This Row],[Odsetki bez dopłat]]+Tabela1[[#This Row],[Kapitał]]</f>
        <v>3345.7602759738538</v>
      </c>
      <c r="J175" s="19">
        <f t="shared" si="24"/>
        <v>375866.25183214666</v>
      </c>
      <c r="L175" s="1"/>
    </row>
    <row r="176" spans="2:12" x14ac:dyDescent="0.3">
      <c r="B176" s="18">
        <v>153</v>
      </c>
      <c r="C176" s="19">
        <f t="shared" si="25"/>
        <v>375866.25183214666</v>
      </c>
      <c r="D176" s="19">
        <f t="shared" si="21"/>
        <v>2505.7750122143111</v>
      </c>
      <c r="E176" s="19">
        <f>Tabela1[[#This Row],[Rata z dopłatą]]-Tabela1[[#This Row],[Kapitał]]</f>
        <v>2505.7750122143111</v>
      </c>
      <c r="F176" s="19">
        <f t="shared" si="20"/>
        <v>839.98526375954282</v>
      </c>
      <c r="G176" s="19">
        <v>0</v>
      </c>
      <c r="H176" s="19">
        <f t="shared" si="23"/>
        <v>3345.7602759738538</v>
      </c>
      <c r="I176" s="19">
        <f>Tabela1[[#This Row],[Odsetki bez dopłat]]+Tabela1[[#This Row],[Kapitał]]</f>
        <v>3345.7602759738538</v>
      </c>
      <c r="J176" s="19">
        <f t="shared" si="24"/>
        <v>375026.2665683871</v>
      </c>
      <c r="L176" s="1"/>
    </row>
    <row r="177" spans="2:12" x14ac:dyDescent="0.3">
      <c r="B177" s="18">
        <v>154</v>
      </c>
      <c r="C177" s="19">
        <f t="shared" si="25"/>
        <v>375026.2665683871</v>
      </c>
      <c r="D177" s="19">
        <f t="shared" si="21"/>
        <v>2500.1751104559139</v>
      </c>
      <c r="E177" s="19">
        <f>Tabela1[[#This Row],[Rata z dopłatą]]-Tabela1[[#This Row],[Kapitał]]</f>
        <v>2500.1751104559144</v>
      </c>
      <c r="F177" s="19">
        <f t="shared" si="20"/>
        <v>845.58516551793969</v>
      </c>
      <c r="G177" s="19">
        <v>0</v>
      </c>
      <c r="H177" s="19">
        <f t="shared" si="23"/>
        <v>3345.7602759738538</v>
      </c>
      <c r="I177" s="19">
        <f>Tabela1[[#This Row],[Odsetki bez dopłat]]+Tabela1[[#This Row],[Kapitał]]</f>
        <v>3345.7602759738538</v>
      </c>
      <c r="J177" s="19">
        <f t="shared" si="24"/>
        <v>374180.68140286917</v>
      </c>
      <c r="L177" s="1"/>
    </row>
    <row r="178" spans="2:12" x14ac:dyDescent="0.3">
      <c r="B178" s="18">
        <v>155</v>
      </c>
      <c r="C178" s="19">
        <f t="shared" si="25"/>
        <v>374180.68140286917</v>
      </c>
      <c r="D178" s="19">
        <f t="shared" si="21"/>
        <v>2494.5378760191279</v>
      </c>
      <c r="E178" s="19">
        <f>Tabela1[[#This Row],[Rata z dopłatą]]-Tabela1[[#This Row],[Kapitał]]</f>
        <v>2494.5378760191279</v>
      </c>
      <c r="F178" s="19">
        <f t="shared" si="20"/>
        <v>851.22239995472592</v>
      </c>
      <c r="G178" s="19">
        <v>0</v>
      </c>
      <c r="H178" s="19">
        <f t="shared" si="23"/>
        <v>3345.7602759738538</v>
      </c>
      <c r="I178" s="19">
        <f>Tabela1[[#This Row],[Odsetki bez dopłat]]+Tabela1[[#This Row],[Kapitał]]</f>
        <v>3345.7602759738538</v>
      </c>
      <c r="J178" s="19">
        <f t="shared" si="24"/>
        <v>373329.45900291443</v>
      </c>
      <c r="L178" s="1"/>
    </row>
    <row r="179" spans="2:12" x14ac:dyDescent="0.3">
      <c r="B179" s="18">
        <v>156</v>
      </c>
      <c r="C179" s="19">
        <f t="shared" si="25"/>
        <v>373329.45900291443</v>
      </c>
      <c r="D179" s="19">
        <f t="shared" si="21"/>
        <v>2488.8630600194297</v>
      </c>
      <c r="E179" s="19">
        <f>Tabela1[[#This Row],[Rata z dopłatą]]-Tabela1[[#This Row],[Kapitał]]</f>
        <v>2488.8630600194297</v>
      </c>
      <c r="F179" s="19">
        <f t="shared" si="20"/>
        <v>856.89721595442404</v>
      </c>
      <c r="G179" s="19">
        <v>0</v>
      </c>
      <c r="H179" s="19">
        <f t="shared" si="23"/>
        <v>3345.7602759738538</v>
      </c>
      <c r="I179" s="19">
        <f>Tabela1[[#This Row],[Odsetki bez dopłat]]+Tabela1[[#This Row],[Kapitał]]</f>
        <v>3345.7602759738538</v>
      </c>
      <c r="J179" s="19">
        <f t="shared" si="24"/>
        <v>372472.56178696</v>
      </c>
      <c r="L179" s="1"/>
    </row>
    <row r="180" spans="2:12" x14ac:dyDescent="0.3">
      <c r="B180" s="18">
        <v>157</v>
      </c>
      <c r="C180" s="19">
        <f t="shared" si="25"/>
        <v>372472.56178696</v>
      </c>
      <c r="D180" s="19">
        <f t="shared" si="21"/>
        <v>2483.1504119130668</v>
      </c>
      <c r="E180" s="19">
        <f>Tabela1[[#This Row],[Rata z dopłatą]]-Tabela1[[#This Row],[Kapitał]]</f>
        <v>2483.1504119130668</v>
      </c>
      <c r="F180" s="19">
        <f t="shared" si="20"/>
        <v>862.609864060787</v>
      </c>
      <c r="G180" s="19">
        <v>0</v>
      </c>
      <c r="H180" s="19">
        <f t="shared" si="23"/>
        <v>3345.7602759738538</v>
      </c>
      <c r="I180" s="19">
        <f>Tabela1[[#This Row],[Odsetki bez dopłat]]+Tabela1[[#This Row],[Kapitał]]</f>
        <v>3345.7602759738538</v>
      </c>
      <c r="J180" s="19">
        <f t="shared" si="24"/>
        <v>371609.95192289923</v>
      </c>
      <c r="L180" s="1"/>
    </row>
    <row r="181" spans="2:12" x14ac:dyDescent="0.3">
      <c r="B181" s="18">
        <v>158</v>
      </c>
      <c r="C181" s="19">
        <f t="shared" si="25"/>
        <v>371609.95192289923</v>
      </c>
      <c r="D181" s="19">
        <f t="shared" si="21"/>
        <v>2477.399679485995</v>
      </c>
      <c r="E181" s="19">
        <f>Tabela1[[#This Row],[Rata z dopłatą]]-Tabela1[[#This Row],[Kapitał]]</f>
        <v>2477.399679485995</v>
      </c>
      <c r="F181" s="19">
        <f t="shared" si="20"/>
        <v>868.36059648785886</v>
      </c>
      <c r="G181" s="19">
        <v>0</v>
      </c>
      <c r="H181" s="19">
        <f t="shared" si="23"/>
        <v>3345.7602759738538</v>
      </c>
      <c r="I181" s="19">
        <f>Tabela1[[#This Row],[Odsetki bez dopłat]]+Tabela1[[#This Row],[Kapitał]]</f>
        <v>3345.7602759738538</v>
      </c>
      <c r="J181" s="19">
        <f t="shared" si="24"/>
        <v>370741.59132641135</v>
      </c>
      <c r="L181" s="1"/>
    </row>
    <row r="182" spans="2:12" x14ac:dyDescent="0.3">
      <c r="B182" s="18">
        <v>159</v>
      </c>
      <c r="C182" s="19">
        <f t="shared" si="25"/>
        <v>370741.59132641135</v>
      </c>
      <c r="D182" s="19">
        <f t="shared" si="21"/>
        <v>2471.6106088427423</v>
      </c>
      <c r="E182" s="19">
        <f>Tabela1[[#This Row],[Rata z dopłatą]]-Tabela1[[#This Row],[Kapitał]]</f>
        <v>2471.6106088427423</v>
      </c>
      <c r="F182" s="19">
        <f t="shared" si="20"/>
        <v>874.14966713111119</v>
      </c>
      <c r="G182" s="19">
        <v>0</v>
      </c>
      <c r="H182" s="19">
        <f t="shared" si="23"/>
        <v>3345.7602759738534</v>
      </c>
      <c r="I182" s="19">
        <f>Tabela1[[#This Row],[Odsetki bez dopłat]]+Tabela1[[#This Row],[Kapitał]]</f>
        <v>3345.7602759738534</v>
      </c>
      <c r="J182" s="19">
        <f t="shared" si="24"/>
        <v>369867.44165928022</v>
      </c>
      <c r="L182" s="1"/>
    </row>
    <row r="183" spans="2:12" x14ac:dyDescent="0.3">
      <c r="B183" s="18">
        <v>160</v>
      </c>
      <c r="C183" s="19">
        <f t="shared" si="25"/>
        <v>369867.44165928022</v>
      </c>
      <c r="D183" s="19">
        <f t="shared" si="21"/>
        <v>2465.7829443952014</v>
      </c>
      <c r="E183" s="19">
        <f>Tabela1[[#This Row],[Rata z dopłatą]]-Tabela1[[#This Row],[Kapitał]]</f>
        <v>2465.7829443952014</v>
      </c>
      <c r="F183" s="19">
        <f t="shared" si="20"/>
        <v>879.97733157865184</v>
      </c>
      <c r="G183" s="19">
        <v>0</v>
      </c>
      <c r="H183" s="19">
        <f t="shared" si="23"/>
        <v>3345.7602759738534</v>
      </c>
      <c r="I183" s="19">
        <f>Tabela1[[#This Row],[Odsetki bez dopłat]]+Tabela1[[#This Row],[Kapitał]]</f>
        <v>3345.7602759738534</v>
      </c>
      <c r="J183" s="19">
        <f t="shared" si="24"/>
        <v>368987.46432770154</v>
      </c>
      <c r="L183" s="1"/>
    </row>
    <row r="184" spans="2:12" x14ac:dyDescent="0.3">
      <c r="B184" s="18">
        <v>161</v>
      </c>
      <c r="C184" s="19">
        <f t="shared" si="25"/>
        <v>368987.46432770154</v>
      </c>
      <c r="D184" s="19">
        <f t="shared" si="21"/>
        <v>2459.9164288513434</v>
      </c>
      <c r="E184" s="19">
        <f>Tabela1[[#This Row],[Rata z dopłatą]]-Tabela1[[#This Row],[Kapitał]]</f>
        <v>2459.9164288513434</v>
      </c>
      <c r="F184" s="19">
        <f t="shared" si="20"/>
        <v>885.84384712250949</v>
      </c>
      <c r="G184" s="19">
        <v>0</v>
      </c>
      <c r="H184" s="19">
        <f t="shared" si="23"/>
        <v>3345.7602759738529</v>
      </c>
      <c r="I184" s="19">
        <f>Tabela1[[#This Row],[Odsetki bez dopłat]]+Tabela1[[#This Row],[Kapitał]]</f>
        <v>3345.7602759738529</v>
      </c>
      <c r="J184" s="19">
        <f t="shared" si="24"/>
        <v>368101.62048057903</v>
      </c>
      <c r="L184" s="1"/>
    </row>
    <row r="185" spans="2:12" x14ac:dyDescent="0.3">
      <c r="B185" s="18">
        <v>162</v>
      </c>
      <c r="C185" s="19">
        <f t="shared" si="25"/>
        <v>368101.62048057903</v>
      </c>
      <c r="D185" s="19">
        <f t="shared" si="21"/>
        <v>2454.0108032038602</v>
      </c>
      <c r="E185" s="19">
        <f>Tabela1[[#This Row],[Rata z dopłatą]]-Tabela1[[#This Row],[Kapitał]]</f>
        <v>2454.0108032038602</v>
      </c>
      <c r="F185" s="19">
        <f t="shared" si="20"/>
        <v>891.74947276999285</v>
      </c>
      <c r="G185" s="19">
        <v>0</v>
      </c>
      <c r="H185" s="19">
        <f t="shared" si="23"/>
        <v>3345.7602759738529</v>
      </c>
      <c r="I185" s="19">
        <f>Tabela1[[#This Row],[Odsetki bez dopłat]]+Tabela1[[#This Row],[Kapitał]]</f>
        <v>3345.7602759738529</v>
      </c>
      <c r="J185" s="19">
        <f t="shared" si="24"/>
        <v>367209.87100780907</v>
      </c>
      <c r="L185" s="1"/>
    </row>
    <row r="186" spans="2:12" x14ac:dyDescent="0.3">
      <c r="B186" s="18">
        <v>163</v>
      </c>
      <c r="C186" s="19">
        <f t="shared" si="25"/>
        <v>367209.87100780907</v>
      </c>
      <c r="D186" s="19">
        <f t="shared" si="21"/>
        <v>2448.0658067187273</v>
      </c>
      <c r="E186" s="19">
        <f>Tabela1[[#This Row],[Rata z dopłatą]]-Tabela1[[#This Row],[Kapitał]]</f>
        <v>2448.0658067187273</v>
      </c>
      <c r="F186" s="19">
        <f t="shared" si="20"/>
        <v>897.69446925512636</v>
      </c>
      <c r="G186" s="19">
        <v>0</v>
      </c>
      <c r="H186" s="19">
        <f t="shared" si="23"/>
        <v>3345.7602759738538</v>
      </c>
      <c r="I186" s="19">
        <f>Tabela1[[#This Row],[Odsetki bez dopłat]]+Tabela1[[#This Row],[Kapitał]]</f>
        <v>3345.7602759738538</v>
      </c>
      <c r="J186" s="19">
        <f t="shared" si="24"/>
        <v>366312.17653855396</v>
      </c>
      <c r="L186" s="1"/>
    </row>
    <row r="187" spans="2:12" x14ac:dyDescent="0.3">
      <c r="B187" s="18">
        <v>164</v>
      </c>
      <c r="C187" s="19">
        <f t="shared" si="25"/>
        <v>366312.17653855396</v>
      </c>
      <c r="D187" s="19">
        <f t="shared" si="21"/>
        <v>2442.081176923693</v>
      </c>
      <c r="E187" s="19">
        <f>Tabela1[[#This Row],[Rata z dopłatą]]-Tabela1[[#This Row],[Kapitał]]</f>
        <v>2442.081176923693</v>
      </c>
      <c r="F187" s="19">
        <f t="shared" si="20"/>
        <v>903.6790990501604</v>
      </c>
      <c r="G187" s="19">
        <v>0</v>
      </c>
      <c r="H187" s="19">
        <f t="shared" si="23"/>
        <v>3345.7602759738534</v>
      </c>
      <c r="I187" s="19">
        <f>Tabela1[[#This Row],[Odsetki bez dopłat]]+Tabela1[[#This Row],[Kapitał]]</f>
        <v>3345.7602759738534</v>
      </c>
      <c r="J187" s="19">
        <f t="shared" si="24"/>
        <v>365408.49743950379</v>
      </c>
      <c r="L187" s="1"/>
    </row>
    <row r="188" spans="2:12" x14ac:dyDescent="0.3">
      <c r="B188" s="18">
        <v>165</v>
      </c>
      <c r="C188" s="19">
        <f t="shared" si="25"/>
        <v>365408.49743950379</v>
      </c>
      <c r="D188" s="19">
        <f t="shared" si="21"/>
        <v>2436.0566495966918</v>
      </c>
      <c r="E188" s="19">
        <f>Tabela1[[#This Row],[Rata z dopłatą]]-Tabela1[[#This Row],[Kapitał]]</f>
        <v>2436.0566495966918</v>
      </c>
      <c r="F188" s="19">
        <f t="shared" si="20"/>
        <v>909.70362637716141</v>
      </c>
      <c r="G188" s="19">
        <v>0</v>
      </c>
      <c r="H188" s="19">
        <f t="shared" si="23"/>
        <v>3345.7602759738534</v>
      </c>
      <c r="I188" s="19">
        <f>Tabela1[[#This Row],[Odsetki bez dopłat]]+Tabela1[[#This Row],[Kapitał]]</f>
        <v>3345.7602759738534</v>
      </c>
      <c r="J188" s="19">
        <f t="shared" si="24"/>
        <v>364498.79381312663</v>
      </c>
      <c r="L188" s="1"/>
    </row>
    <row r="189" spans="2:12" x14ac:dyDescent="0.3">
      <c r="B189" s="18">
        <v>166</v>
      </c>
      <c r="C189" s="19">
        <f t="shared" si="25"/>
        <v>364498.79381312663</v>
      </c>
      <c r="D189" s="19">
        <f t="shared" si="21"/>
        <v>2429.9919587541776</v>
      </c>
      <c r="E189" s="19">
        <f>Tabela1[[#This Row],[Rata z dopłatą]]-Tabela1[[#This Row],[Kapitał]]</f>
        <v>2429.9919587541781</v>
      </c>
      <c r="F189" s="19">
        <f t="shared" si="20"/>
        <v>915.76831721967596</v>
      </c>
      <c r="G189" s="19">
        <v>0</v>
      </c>
      <c r="H189" s="19">
        <f t="shared" si="23"/>
        <v>3345.7602759738538</v>
      </c>
      <c r="I189" s="19">
        <f>Tabela1[[#This Row],[Odsetki bez dopłat]]+Tabela1[[#This Row],[Kapitał]]</f>
        <v>3345.7602759738538</v>
      </c>
      <c r="J189" s="19">
        <f t="shared" si="24"/>
        <v>363583.02549590694</v>
      </c>
      <c r="L189" s="1"/>
    </row>
    <row r="190" spans="2:12" x14ac:dyDescent="0.3">
      <c r="B190" s="18">
        <v>167</v>
      </c>
      <c r="C190" s="19">
        <f t="shared" si="25"/>
        <v>363583.02549590694</v>
      </c>
      <c r="D190" s="19">
        <f t="shared" si="21"/>
        <v>2423.8868366393795</v>
      </c>
      <c r="E190" s="19">
        <f>Tabela1[[#This Row],[Rata z dopłatą]]-Tabela1[[#This Row],[Kapitał]]</f>
        <v>2423.8868366393795</v>
      </c>
      <c r="F190" s="19">
        <f t="shared" si="20"/>
        <v>921.87343933447391</v>
      </c>
      <c r="G190" s="19">
        <v>0</v>
      </c>
      <c r="H190" s="19">
        <f t="shared" si="23"/>
        <v>3345.7602759738534</v>
      </c>
      <c r="I190" s="19">
        <f>Tabela1[[#This Row],[Odsetki bez dopłat]]+Tabela1[[#This Row],[Kapitał]]</f>
        <v>3345.7602759738534</v>
      </c>
      <c r="J190" s="19">
        <f t="shared" si="24"/>
        <v>362661.15205657249</v>
      </c>
      <c r="L190" s="1"/>
    </row>
    <row r="191" spans="2:12" x14ac:dyDescent="0.3">
      <c r="B191" s="18">
        <v>168</v>
      </c>
      <c r="C191" s="19">
        <f t="shared" si="25"/>
        <v>362661.15205657249</v>
      </c>
      <c r="D191" s="19">
        <f t="shared" si="21"/>
        <v>2417.7410137104835</v>
      </c>
      <c r="E191" s="19">
        <f>Tabela1[[#This Row],[Rata z dopłatą]]-Tabela1[[#This Row],[Kapitał]]</f>
        <v>2417.7410137104835</v>
      </c>
      <c r="F191" s="19">
        <f t="shared" si="20"/>
        <v>928.01926226337059</v>
      </c>
      <c r="G191" s="19">
        <v>0</v>
      </c>
      <c r="H191" s="19">
        <f t="shared" si="23"/>
        <v>3345.7602759738538</v>
      </c>
      <c r="I191" s="19">
        <f>Tabela1[[#This Row],[Odsetki bez dopłat]]+Tabela1[[#This Row],[Kapitał]]</f>
        <v>3345.7602759738538</v>
      </c>
      <c r="J191" s="19">
        <f t="shared" si="24"/>
        <v>361733.13279430912</v>
      </c>
      <c r="L191" s="1"/>
    </row>
    <row r="192" spans="2:12" x14ac:dyDescent="0.3">
      <c r="B192" s="18">
        <v>169</v>
      </c>
      <c r="C192" s="19">
        <f t="shared" si="25"/>
        <v>361733.13279430912</v>
      </c>
      <c r="D192" s="19">
        <f t="shared" si="21"/>
        <v>2411.5542186287275</v>
      </c>
      <c r="E192" s="19">
        <f>Tabela1[[#This Row],[Rata z dopłatą]]-Tabela1[[#This Row],[Kapitał]]</f>
        <v>2411.5542186287275</v>
      </c>
      <c r="F192" s="19">
        <f t="shared" si="20"/>
        <v>934.20605734512606</v>
      </c>
      <c r="G192" s="19">
        <v>0</v>
      </c>
      <c r="H192" s="19">
        <f t="shared" si="23"/>
        <v>3345.7602759738538</v>
      </c>
      <c r="I192" s="19">
        <f>Tabela1[[#This Row],[Odsetki bez dopłat]]+Tabela1[[#This Row],[Kapitał]]</f>
        <v>3345.7602759738538</v>
      </c>
      <c r="J192" s="19">
        <f t="shared" si="24"/>
        <v>360798.92673696397</v>
      </c>
      <c r="L192" s="1"/>
    </row>
    <row r="193" spans="2:12" x14ac:dyDescent="0.3">
      <c r="B193" s="18">
        <v>170</v>
      </c>
      <c r="C193" s="19">
        <f t="shared" si="25"/>
        <v>360798.92673696397</v>
      </c>
      <c r="D193" s="19">
        <f t="shared" si="21"/>
        <v>2405.3261782464265</v>
      </c>
      <c r="E193" s="19">
        <f>Tabela1[[#This Row],[Rata z dopłatą]]-Tabela1[[#This Row],[Kapitał]]</f>
        <v>2405.3261782464265</v>
      </c>
      <c r="F193" s="19">
        <f t="shared" si="20"/>
        <v>940.43409772742677</v>
      </c>
      <c r="G193" s="19">
        <v>0</v>
      </c>
      <c r="H193" s="19">
        <f t="shared" si="23"/>
        <v>3345.7602759738534</v>
      </c>
      <c r="I193" s="19">
        <f>Tabela1[[#This Row],[Odsetki bez dopłat]]+Tabela1[[#This Row],[Kapitał]]</f>
        <v>3345.7602759738534</v>
      </c>
      <c r="J193" s="19">
        <f t="shared" si="24"/>
        <v>359858.49263923656</v>
      </c>
      <c r="L193" s="1"/>
    </row>
    <row r="194" spans="2:12" x14ac:dyDescent="0.3">
      <c r="B194" s="18">
        <v>171</v>
      </c>
      <c r="C194" s="19">
        <f t="shared" si="25"/>
        <v>359858.49263923656</v>
      </c>
      <c r="D194" s="19">
        <f t="shared" si="21"/>
        <v>2399.0566175949102</v>
      </c>
      <c r="E194" s="19">
        <f>Tabela1[[#This Row],[Rata z dopłatą]]-Tabela1[[#This Row],[Kapitał]]</f>
        <v>2399.0566175949102</v>
      </c>
      <c r="F194" s="19">
        <f t="shared" si="20"/>
        <v>946.70365837894303</v>
      </c>
      <c r="G194" s="19">
        <v>0</v>
      </c>
      <c r="H194" s="19">
        <f t="shared" si="23"/>
        <v>3345.7602759738534</v>
      </c>
      <c r="I194" s="19">
        <f>Tabela1[[#This Row],[Odsetki bez dopłat]]+Tabela1[[#This Row],[Kapitał]]</f>
        <v>3345.7602759738534</v>
      </c>
      <c r="J194" s="19">
        <f t="shared" si="24"/>
        <v>358911.78898085764</v>
      </c>
      <c r="L194" s="1"/>
    </row>
    <row r="195" spans="2:12" x14ac:dyDescent="0.3">
      <c r="B195" s="18">
        <v>172</v>
      </c>
      <c r="C195" s="19">
        <f t="shared" si="25"/>
        <v>358911.78898085764</v>
      </c>
      <c r="D195" s="19">
        <f t="shared" si="21"/>
        <v>2392.7452598723844</v>
      </c>
      <c r="E195" s="19">
        <f>Tabela1[[#This Row],[Rata z dopłatą]]-Tabela1[[#This Row],[Kapitał]]</f>
        <v>2392.7452598723844</v>
      </c>
      <c r="F195" s="19">
        <f t="shared" si="20"/>
        <v>953.01501610146943</v>
      </c>
      <c r="G195" s="19">
        <v>0</v>
      </c>
      <c r="H195" s="19">
        <f t="shared" si="23"/>
        <v>3345.7602759738538</v>
      </c>
      <c r="I195" s="19">
        <f>Tabela1[[#This Row],[Odsetki bez dopłat]]+Tabela1[[#This Row],[Kapitał]]</f>
        <v>3345.7602759738538</v>
      </c>
      <c r="J195" s="19">
        <f t="shared" si="24"/>
        <v>357958.77396475617</v>
      </c>
      <c r="L195" s="1"/>
    </row>
    <row r="196" spans="2:12" x14ac:dyDescent="0.3">
      <c r="B196" s="18">
        <v>173</v>
      </c>
      <c r="C196" s="19">
        <f t="shared" si="25"/>
        <v>357958.77396475617</v>
      </c>
      <c r="D196" s="19">
        <f t="shared" si="21"/>
        <v>2386.3918264317076</v>
      </c>
      <c r="E196" s="19">
        <f>Tabela1[[#This Row],[Rata z dopłatą]]-Tabela1[[#This Row],[Kapitał]]</f>
        <v>2386.3918264317076</v>
      </c>
      <c r="F196" s="19">
        <f t="shared" si="20"/>
        <v>959.36844954214587</v>
      </c>
      <c r="G196" s="19">
        <v>0</v>
      </c>
      <c r="H196" s="19">
        <f t="shared" si="23"/>
        <v>3345.7602759738534</v>
      </c>
      <c r="I196" s="19">
        <f>Tabela1[[#This Row],[Odsetki bez dopłat]]+Tabela1[[#This Row],[Kapitał]]</f>
        <v>3345.7602759738534</v>
      </c>
      <c r="J196" s="19">
        <f t="shared" si="24"/>
        <v>356999.40551521402</v>
      </c>
      <c r="L196" s="1"/>
    </row>
    <row r="197" spans="2:12" x14ac:dyDescent="0.3">
      <c r="B197" s="18">
        <v>174</v>
      </c>
      <c r="C197" s="19">
        <f t="shared" si="25"/>
        <v>356999.40551521402</v>
      </c>
      <c r="D197" s="19">
        <f t="shared" si="21"/>
        <v>2379.9960367680937</v>
      </c>
      <c r="E197" s="19">
        <f>Tabela1[[#This Row],[Rata z dopłatą]]-Tabela1[[#This Row],[Kapitał]]</f>
        <v>2379.9960367680937</v>
      </c>
      <c r="F197" s="19">
        <f t="shared" si="20"/>
        <v>965.76423920576019</v>
      </c>
      <c r="G197" s="19">
        <v>0</v>
      </c>
      <c r="H197" s="19">
        <f t="shared" si="23"/>
        <v>3345.7602759738538</v>
      </c>
      <c r="I197" s="19">
        <f>Tabela1[[#This Row],[Odsetki bez dopłat]]+Tabela1[[#This Row],[Kapitał]]</f>
        <v>3345.7602759738538</v>
      </c>
      <c r="J197" s="19">
        <f t="shared" si="24"/>
        <v>356033.64127600827</v>
      </c>
      <c r="L197" s="1"/>
    </row>
    <row r="198" spans="2:12" x14ac:dyDescent="0.3">
      <c r="B198" s="18">
        <v>175</v>
      </c>
      <c r="C198" s="19">
        <f t="shared" si="25"/>
        <v>356033.64127600827</v>
      </c>
      <c r="D198" s="19">
        <f t="shared" si="21"/>
        <v>2373.5576085067219</v>
      </c>
      <c r="E198" s="19">
        <f>Tabela1[[#This Row],[Rata z dopłatą]]-Tabela1[[#This Row],[Kapitał]]</f>
        <v>2373.5576085067219</v>
      </c>
      <c r="F198" s="19">
        <f t="shared" si="20"/>
        <v>972.20266746713207</v>
      </c>
      <c r="G198" s="19">
        <v>0</v>
      </c>
      <c r="H198" s="19">
        <f t="shared" si="23"/>
        <v>3345.7602759738538</v>
      </c>
      <c r="I198" s="19">
        <f>Tabela1[[#This Row],[Odsetki bez dopłat]]+Tabela1[[#This Row],[Kapitał]]</f>
        <v>3345.7602759738538</v>
      </c>
      <c r="J198" s="19">
        <f t="shared" si="24"/>
        <v>355061.43860854115</v>
      </c>
      <c r="L198" s="1"/>
    </row>
    <row r="199" spans="2:12" x14ac:dyDescent="0.3">
      <c r="B199" s="18">
        <v>176</v>
      </c>
      <c r="C199" s="19">
        <f t="shared" si="25"/>
        <v>355061.43860854115</v>
      </c>
      <c r="D199" s="19">
        <f t="shared" si="21"/>
        <v>2367.0762573902743</v>
      </c>
      <c r="E199" s="19">
        <f>Tabela1[[#This Row],[Rata z dopłatą]]-Tabela1[[#This Row],[Kapitał]]</f>
        <v>2367.0762573902743</v>
      </c>
      <c r="F199" s="19">
        <f t="shared" si="20"/>
        <v>978.68401858357947</v>
      </c>
      <c r="G199" s="19">
        <v>0</v>
      </c>
      <c r="H199" s="19">
        <f t="shared" si="23"/>
        <v>3345.7602759738538</v>
      </c>
      <c r="I199" s="19">
        <f>Tabela1[[#This Row],[Odsetki bez dopłat]]+Tabela1[[#This Row],[Kapitał]]</f>
        <v>3345.7602759738538</v>
      </c>
      <c r="J199" s="19">
        <f t="shared" si="24"/>
        <v>354082.75458995759</v>
      </c>
      <c r="L199" s="1"/>
    </row>
    <row r="200" spans="2:12" x14ac:dyDescent="0.3">
      <c r="B200" s="18">
        <v>177</v>
      </c>
      <c r="C200" s="19">
        <f t="shared" si="25"/>
        <v>354082.75458995759</v>
      </c>
      <c r="D200" s="19">
        <f t="shared" si="21"/>
        <v>2360.5516972663841</v>
      </c>
      <c r="E200" s="19">
        <f>Tabela1[[#This Row],[Rata z dopłatą]]-Tabela1[[#This Row],[Kapitał]]</f>
        <v>2360.5516972663841</v>
      </c>
      <c r="F200" s="19">
        <f t="shared" si="20"/>
        <v>985.20857870747034</v>
      </c>
      <c r="G200" s="19">
        <v>0</v>
      </c>
      <c r="H200" s="19">
        <f t="shared" si="23"/>
        <v>3345.7602759738543</v>
      </c>
      <c r="I200" s="19">
        <f>Tabela1[[#This Row],[Odsetki bez dopłat]]+Tabela1[[#This Row],[Kapitał]]</f>
        <v>3345.7602759738543</v>
      </c>
      <c r="J200" s="19">
        <f t="shared" si="24"/>
        <v>353097.54601125012</v>
      </c>
      <c r="L200" s="1"/>
    </row>
    <row r="201" spans="2:12" x14ac:dyDescent="0.3">
      <c r="B201" s="18">
        <v>178</v>
      </c>
      <c r="C201" s="19">
        <f t="shared" si="25"/>
        <v>353097.54601125012</v>
      </c>
      <c r="D201" s="19">
        <f t="shared" si="21"/>
        <v>2353.9836400750009</v>
      </c>
      <c r="E201" s="19">
        <f>Tabela1[[#This Row],[Rata z dopłatą]]-Tabela1[[#This Row],[Kapitał]]</f>
        <v>2353.9836400750009</v>
      </c>
      <c r="F201" s="19">
        <f t="shared" si="20"/>
        <v>991.7766358988531</v>
      </c>
      <c r="G201" s="19">
        <v>0</v>
      </c>
      <c r="H201" s="19">
        <f t="shared" si="23"/>
        <v>3345.7602759738538</v>
      </c>
      <c r="I201" s="19">
        <f>Tabela1[[#This Row],[Odsetki bez dopłat]]+Tabela1[[#This Row],[Kapitał]]</f>
        <v>3345.7602759738538</v>
      </c>
      <c r="J201" s="19">
        <f t="shared" si="24"/>
        <v>352105.76937535126</v>
      </c>
      <c r="L201" s="1"/>
    </row>
    <row r="202" spans="2:12" x14ac:dyDescent="0.3">
      <c r="B202" s="18">
        <v>179</v>
      </c>
      <c r="C202" s="19">
        <f t="shared" si="25"/>
        <v>352105.76937535126</v>
      </c>
      <c r="D202" s="19">
        <f t="shared" si="21"/>
        <v>2347.3717958356751</v>
      </c>
      <c r="E202" s="19">
        <f>Tabela1[[#This Row],[Rata z dopłatą]]-Tabela1[[#This Row],[Kapitał]]</f>
        <v>2347.3717958356751</v>
      </c>
      <c r="F202" s="19">
        <f t="shared" si="20"/>
        <v>998.38848013817903</v>
      </c>
      <c r="G202" s="19">
        <v>0</v>
      </c>
      <c r="H202" s="19">
        <f t="shared" si="23"/>
        <v>3345.7602759738543</v>
      </c>
      <c r="I202" s="19">
        <f>Tabela1[[#This Row],[Odsetki bez dopłat]]+Tabela1[[#This Row],[Kapitał]]</f>
        <v>3345.7602759738543</v>
      </c>
      <c r="J202" s="19">
        <f t="shared" si="24"/>
        <v>351107.38089521311</v>
      </c>
      <c r="L202" s="1"/>
    </row>
    <row r="203" spans="2:12" x14ac:dyDescent="0.3">
      <c r="B203" s="18">
        <v>180</v>
      </c>
      <c r="C203" s="19">
        <f t="shared" si="25"/>
        <v>351107.38089521311</v>
      </c>
      <c r="D203" s="19">
        <f t="shared" si="21"/>
        <v>2340.7158726347539</v>
      </c>
      <c r="E203" s="19">
        <f>Tabela1[[#This Row],[Rata z dopłatą]]-Tabela1[[#This Row],[Kapitał]]</f>
        <v>2340.7158726347539</v>
      </c>
      <c r="F203" s="19">
        <f t="shared" si="20"/>
        <v>1005.0444033391004</v>
      </c>
      <c r="G203" s="19">
        <v>0</v>
      </c>
      <c r="H203" s="19">
        <f t="shared" si="23"/>
        <v>3345.7602759738543</v>
      </c>
      <c r="I203" s="19">
        <f>Tabela1[[#This Row],[Odsetki bez dopłat]]+Tabela1[[#This Row],[Kapitał]]</f>
        <v>3345.7602759738543</v>
      </c>
      <c r="J203" s="19">
        <f t="shared" si="24"/>
        <v>350102.33649187401</v>
      </c>
      <c r="L203" s="1"/>
    </row>
    <row r="204" spans="2:12" x14ac:dyDescent="0.3">
      <c r="B204" s="18">
        <v>181</v>
      </c>
      <c r="C204" s="19">
        <f t="shared" si="25"/>
        <v>350102.33649187401</v>
      </c>
      <c r="D204" s="19">
        <f t="shared" si="21"/>
        <v>2334.0155766124935</v>
      </c>
      <c r="E204" s="19">
        <f>Tabela1[[#This Row],[Rata z dopłatą]]-Tabela1[[#This Row],[Kapitał]]</f>
        <v>2334.0155766124935</v>
      </c>
      <c r="F204" s="19">
        <f t="shared" si="20"/>
        <v>1011.7446993613611</v>
      </c>
      <c r="G204" s="19">
        <v>0</v>
      </c>
      <c r="H204" s="19">
        <f t="shared" si="23"/>
        <v>3345.7602759738547</v>
      </c>
      <c r="I204" s="19">
        <f>Tabela1[[#This Row],[Odsetki bez dopłat]]+Tabela1[[#This Row],[Kapitał]]</f>
        <v>3345.7602759738547</v>
      </c>
      <c r="J204" s="19">
        <f t="shared" si="24"/>
        <v>349090.59179251263</v>
      </c>
      <c r="L204" s="1"/>
    </row>
    <row r="205" spans="2:12" x14ac:dyDescent="0.3">
      <c r="B205" s="18">
        <v>182</v>
      </c>
      <c r="C205" s="19">
        <f t="shared" si="25"/>
        <v>349090.59179251263</v>
      </c>
      <c r="D205" s="19">
        <f t="shared" si="21"/>
        <v>2327.270611950084</v>
      </c>
      <c r="E205" s="19">
        <f>Tabela1[[#This Row],[Rata z dopłatą]]-Tabela1[[#This Row],[Kapitał]]</f>
        <v>2327.270611950084</v>
      </c>
      <c r="F205" s="19">
        <f t="shared" si="20"/>
        <v>1018.4896640237697</v>
      </c>
      <c r="G205" s="19">
        <v>0</v>
      </c>
      <c r="H205" s="19">
        <f t="shared" si="23"/>
        <v>3345.7602759738538</v>
      </c>
      <c r="I205" s="19">
        <f>Tabela1[[#This Row],[Odsetki bez dopłat]]+Tabela1[[#This Row],[Kapitał]]</f>
        <v>3345.7602759738538</v>
      </c>
      <c r="J205" s="19">
        <f t="shared" si="24"/>
        <v>348072.10212848888</v>
      </c>
      <c r="L205" s="1"/>
    </row>
    <row r="206" spans="2:12" x14ac:dyDescent="0.3">
      <c r="B206" s="18">
        <v>183</v>
      </c>
      <c r="C206" s="19">
        <f t="shared" si="25"/>
        <v>348072.10212848888</v>
      </c>
      <c r="D206" s="19">
        <f t="shared" si="21"/>
        <v>2320.4806808565927</v>
      </c>
      <c r="E206" s="19">
        <f>Tabela1[[#This Row],[Rata z dopłatą]]-Tabela1[[#This Row],[Kapitał]]</f>
        <v>2320.4806808565927</v>
      </c>
      <c r="F206" s="19">
        <f t="shared" si="20"/>
        <v>1025.2795951172618</v>
      </c>
      <c r="G206" s="19">
        <v>0</v>
      </c>
      <c r="H206" s="19">
        <f t="shared" si="23"/>
        <v>3345.7602759738547</v>
      </c>
      <c r="I206" s="19">
        <f>Tabela1[[#This Row],[Odsetki bez dopłat]]+Tabela1[[#This Row],[Kapitał]]</f>
        <v>3345.7602759738547</v>
      </c>
      <c r="J206" s="19">
        <f t="shared" si="24"/>
        <v>347046.82253337163</v>
      </c>
      <c r="L206" s="1"/>
    </row>
    <row r="207" spans="2:12" x14ac:dyDescent="0.3">
      <c r="B207" s="18">
        <v>184</v>
      </c>
      <c r="C207" s="19">
        <f t="shared" si="25"/>
        <v>347046.82253337163</v>
      </c>
      <c r="D207" s="19">
        <f t="shared" si="21"/>
        <v>2313.6454835558111</v>
      </c>
      <c r="E207" s="19">
        <f>Tabela1[[#This Row],[Rata z dopłatą]]-Tabela1[[#This Row],[Kapitał]]</f>
        <v>2313.6454835558116</v>
      </c>
      <c r="F207" s="19">
        <f t="shared" si="20"/>
        <v>1032.1147924180434</v>
      </c>
      <c r="G207" s="19">
        <v>0</v>
      </c>
      <c r="H207" s="19">
        <f t="shared" si="23"/>
        <v>3345.7602759738547</v>
      </c>
      <c r="I207" s="19">
        <f>Tabela1[[#This Row],[Odsetki bez dopłat]]+Tabela1[[#This Row],[Kapitał]]</f>
        <v>3345.7602759738547</v>
      </c>
      <c r="J207" s="19">
        <f t="shared" si="24"/>
        <v>346014.7077409536</v>
      </c>
      <c r="L207" s="1"/>
    </row>
    <row r="208" spans="2:12" x14ac:dyDescent="0.3">
      <c r="B208" s="18">
        <v>185</v>
      </c>
      <c r="C208" s="19">
        <f t="shared" si="25"/>
        <v>346014.7077409536</v>
      </c>
      <c r="D208" s="19">
        <f t="shared" si="21"/>
        <v>2306.7647182730238</v>
      </c>
      <c r="E208" s="19">
        <f>Tabela1[[#This Row],[Rata z dopłatą]]-Tabela1[[#This Row],[Kapitał]]</f>
        <v>2306.7647182730238</v>
      </c>
      <c r="F208" s="19">
        <f t="shared" ref="F208:F271" si="26">IF($J$17-B208&gt;=0,PPMT($J$11/12,1,$J$17-B207,-C208),0)</f>
        <v>1038.9955577008304</v>
      </c>
      <c r="G208" s="19">
        <v>0</v>
      </c>
      <c r="H208" s="19">
        <f t="shared" si="23"/>
        <v>3345.7602759738543</v>
      </c>
      <c r="I208" s="19">
        <f>Tabela1[[#This Row],[Odsetki bez dopłat]]+Tabela1[[#This Row],[Kapitał]]</f>
        <v>3345.7602759738543</v>
      </c>
      <c r="J208" s="19">
        <f t="shared" si="24"/>
        <v>344975.71218325279</v>
      </c>
      <c r="L208" s="1"/>
    </row>
    <row r="209" spans="2:12" x14ac:dyDescent="0.3">
      <c r="B209" s="18">
        <v>186</v>
      </c>
      <c r="C209" s="19">
        <f t="shared" si="25"/>
        <v>344975.71218325279</v>
      </c>
      <c r="D209" s="19">
        <f t="shared" ref="D209:D272" si="27">C209*$J$11/12</f>
        <v>2299.8380812216851</v>
      </c>
      <c r="E209" s="19">
        <f>Tabela1[[#This Row],[Rata z dopłatą]]-Tabela1[[#This Row],[Kapitał]]</f>
        <v>2299.8380812216851</v>
      </c>
      <c r="F209" s="19">
        <f t="shared" si="26"/>
        <v>1045.9221947521696</v>
      </c>
      <c r="G209" s="19">
        <v>0</v>
      </c>
      <c r="H209" s="19">
        <f t="shared" si="23"/>
        <v>3345.7602759738547</v>
      </c>
      <c r="I209" s="19">
        <f>Tabela1[[#This Row],[Odsetki bez dopłat]]+Tabela1[[#This Row],[Kapitał]]</f>
        <v>3345.7602759738547</v>
      </c>
      <c r="J209" s="19">
        <f t="shared" si="24"/>
        <v>343929.78998850065</v>
      </c>
      <c r="L209" s="1"/>
    </row>
    <row r="210" spans="2:12" x14ac:dyDescent="0.3">
      <c r="B210" s="18">
        <v>187</v>
      </c>
      <c r="C210" s="19">
        <f t="shared" si="25"/>
        <v>343929.78998850065</v>
      </c>
      <c r="D210" s="19">
        <f t="shared" si="27"/>
        <v>2292.8652665900045</v>
      </c>
      <c r="E210" s="19">
        <f>Tabela1[[#This Row],[Rata z dopłatą]]-Tabela1[[#This Row],[Kapitał]]</f>
        <v>2292.8652665900045</v>
      </c>
      <c r="F210" s="19">
        <f t="shared" si="26"/>
        <v>1052.8950093838507</v>
      </c>
      <c r="G210" s="19">
        <v>0</v>
      </c>
      <c r="H210" s="19">
        <f t="shared" ref="H210:H273" si="28">D210+F210-G210</f>
        <v>3345.7602759738552</v>
      </c>
      <c r="I210" s="19">
        <f>Tabela1[[#This Row],[Odsetki bez dopłat]]+Tabela1[[#This Row],[Kapitał]]</f>
        <v>3345.7602759738552</v>
      </c>
      <c r="J210" s="19">
        <f t="shared" si="24"/>
        <v>342876.8949791168</v>
      </c>
      <c r="L210" s="1"/>
    </row>
    <row r="211" spans="2:12" x14ac:dyDescent="0.3">
      <c r="B211" s="18">
        <v>188</v>
      </c>
      <c r="C211" s="19">
        <f t="shared" si="25"/>
        <v>342876.8949791168</v>
      </c>
      <c r="D211" s="19">
        <f t="shared" si="27"/>
        <v>2285.8459665274454</v>
      </c>
      <c r="E211" s="19">
        <f>Tabela1[[#This Row],[Rata z dopłatą]]-Tabela1[[#This Row],[Kapitał]]</f>
        <v>2285.8459665274459</v>
      </c>
      <c r="F211" s="19">
        <f t="shared" si="26"/>
        <v>1059.91430944641</v>
      </c>
      <c r="G211" s="19">
        <v>0</v>
      </c>
      <c r="H211" s="19">
        <f t="shared" si="28"/>
        <v>3345.7602759738556</v>
      </c>
      <c r="I211" s="19">
        <f>Tabela1[[#This Row],[Odsetki bez dopłat]]+Tabela1[[#This Row],[Kapitał]]</f>
        <v>3345.7602759738556</v>
      </c>
      <c r="J211" s="19">
        <f t="shared" si="24"/>
        <v>341816.98066967039</v>
      </c>
      <c r="L211" s="1"/>
    </row>
    <row r="212" spans="2:12" x14ac:dyDescent="0.3">
      <c r="B212" s="18">
        <v>189</v>
      </c>
      <c r="C212" s="19">
        <f t="shared" si="25"/>
        <v>341816.98066967039</v>
      </c>
      <c r="D212" s="19">
        <f t="shared" si="27"/>
        <v>2278.7798711311357</v>
      </c>
      <c r="E212" s="19">
        <f>Tabela1[[#This Row],[Rata z dopłatą]]-Tabela1[[#This Row],[Kapitał]]</f>
        <v>2278.7798711311352</v>
      </c>
      <c r="F212" s="19">
        <f t="shared" si="26"/>
        <v>1066.9804048427193</v>
      </c>
      <c r="G212" s="19">
        <v>0</v>
      </c>
      <c r="H212" s="19">
        <f t="shared" si="28"/>
        <v>3345.7602759738547</v>
      </c>
      <c r="I212" s="19">
        <f>Tabela1[[#This Row],[Odsetki bez dopłat]]+Tabela1[[#This Row],[Kapitał]]</f>
        <v>3345.7602759738547</v>
      </c>
      <c r="J212" s="19">
        <f t="shared" si="24"/>
        <v>340750.00026482769</v>
      </c>
      <c r="L212" s="1"/>
    </row>
    <row r="213" spans="2:12" x14ac:dyDescent="0.3">
      <c r="B213" s="18">
        <v>190</v>
      </c>
      <c r="C213" s="19">
        <f t="shared" si="25"/>
        <v>340750.00026482769</v>
      </c>
      <c r="D213" s="19">
        <f t="shared" si="27"/>
        <v>2271.6666684321849</v>
      </c>
      <c r="E213" s="19">
        <f>Tabela1[[#This Row],[Rata z dopłatą]]-Tabela1[[#This Row],[Kapitał]]</f>
        <v>2271.6666684321854</v>
      </c>
      <c r="F213" s="19">
        <f t="shared" si="26"/>
        <v>1074.0936075416705</v>
      </c>
      <c r="G213" s="19">
        <v>0</v>
      </c>
      <c r="H213" s="19">
        <f t="shared" si="28"/>
        <v>3345.7602759738556</v>
      </c>
      <c r="I213" s="19">
        <f>Tabela1[[#This Row],[Odsetki bez dopłat]]+Tabela1[[#This Row],[Kapitał]]</f>
        <v>3345.7602759738556</v>
      </c>
      <c r="J213" s="19">
        <f t="shared" si="24"/>
        <v>339675.90665728599</v>
      </c>
      <c r="L213" s="1"/>
    </row>
    <row r="214" spans="2:12" x14ac:dyDescent="0.3">
      <c r="B214" s="18">
        <v>191</v>
      </c>
      <c r="C214" s="19">
        <f t="shared" si="25"/>
        <v>339675.90665728599</v>
      </c>
      <c r="D214" s="19">
        <f t="shared" si="27"/>
        <v>2264.5060443819066</v>
      </c>
      <c r="E214" s="19">
        <f>Tabela1[[#This Row],[Rata z dopłatą]]-Tabela1[[#This Row],[Kapitał]]</f>
        <v>2264.5060443819066</v>
      </c>
      <c r="F214" s="19">
        <f t="shared" si="26"/>
        <v>1081.2542315919482</v>
      </c>
      <c r="G214" s="19">
        <v>0</v>
      </c>
      <c r="H214" s="19">
        <f t="shared" si="28"/>
        <v>3345.7602759738547</v>
      </c>
      <c r="I214" s="19">
        <f>Tabela1[[#This Row],[Odsetki bez dopłat]]+Tabela1[[#This Row],[Kapitał]]</f>
        <v>3345.7602759738547</v>
      </c>
      <c r="J214" s="19">
        <f t="shared" si="24"/>
        <v>338594.65242569405</v>
      </c>
      <c r="L214" s="1"/>
    </row>
    <row r="215" spans="2:12" x14ac:dyDescent="0.3">
      <c r="B215" s="18">
        <v>192</v>
      </c>
      <c r="C215" s="19">
        <f t="shared" si="25"/>
        <v>338594.65242569405</v>
      </c>
      <c r="D215" s="19">
        <f t="shared" si="27"/>
        <v>2257.2976828379601</v>
      </c>
      <c r="E215" s="19">
        <f>Tabela1[[#This Row],[Rata z dopłatą]]-Tabela1[[#This Row],[Kapitał]]</f>
        <v>2257.2976828379597</v>
      </c>
      <c r="F215" s="19">
        <f t="shared" si="26"/>
        <v>1088.4625931358948</v>
      </c>
      <c r="G215" s="19">
        <v>0</v>
      </c>
      <c r="H215" s="19">
        <f t="shared" si="28"/>
        <v>3345.7602759738547</v>
      </c>
      <c r="I215" s="19">
        <f>Tabela1[[#This Row],[Odsetki bez dopłat]]+Tabela1[[#This Row],[Kapitał]]</f>
        <v>3345.7602759738547</v>
      </c>
      <c r="J215" s="19">
        <f t="shared" si="24"/>
        <v>337506.18983255816</v>
      </c>
      <c r="L215" s="1"/>
    </row>
    <row r="216" spans="2:12" x14ac:dyDescent="0.3">
      <c r="B216" s="18">
        <v>193</v>
      </c>
      <c r="C216" s="19">
        <f t="shared" si="25"/>
        <v>337506.18983255816</v>
      </c>
      <c r="D216" s="19">
        <f t="shared" si="27"/>
        <v>2250.0412655503878</v>
      </c>
      <c r="E216" s="19">
        <f>Tabela1[[#This Row],[Rata z dopłatą]]-Tabela1[[#This Row],[Kapitał]]</f>
        <v>2250.0412655503878</v>
      </c>
      <c r="F216" s="19">
        <f t="shared" si="26"/>
        <v>1095.7190104234674</v>
      </c>
      <c r="G216" s="19">
        <v>0</v>
      </c>
      <c r="H216" s="19">
        <f t="shared" si="28"/>
        <v>3345.7602759738552</v>
      </c>
      <c r="I216" s="19">
        <f>Tabela1[[#This Row],[Odsetki bez dopłat]]+Tabela1[[#This Row],[Kapitał]]</f>
        <v>3345.7602759738552</v>
      </c>
      <c r="J216" s="19">
        <f t="shared" si="24"/>
        <v>336410.4708221347</v>
      </c>
      <c r="L216" s="1"/>
    </row>
    <row r="217" spans="2:12" x14ac:dyDescent="0.3">
      <c r="B217" s="18">
        <v>194</v>
      </c>
      <c r="C217" s="19">
        <f t="shared" si="25"/>
        <v>336410.4708221347</v>
      </c>
      <c r="D217" s="19">
        <f t="shared" si="27"/>
        <v>2242.7364721475647</v>
      </c>
      <c r="E217" s="19">
        <f>Tabela1[[#This Row],[Rata z dopłatą]]-Tabela1[[#This Row],[Kapitał]]</f>
        <v>2242.7364721475642</v>
      </c>
      <c r="F217" s="19">
        <f t="shared" si="26"/>
        <v>1103.0238038262903</v>
      </c>
      <c r="G217" s="19">
        <v>0</v>
      </c>
      <c r="H217" s="19">
        <f t="shared" si="28"/>
        <v>3345.7602759738547</v>
      </c>
      <c r="I217" s="19">
        <f>Tabela1[[#This Row],[Odsetki bez dopłat]]+Tabela1[[#This Row],[Kapitał]]</f>
        <v>3345.7602759738547</v>
      </c>
      <c r="J217" s="19">
        <f t="shared" ref="J217:J280" si="29">IF(F217=0,0,C217-F217)</f>
        <v>335307.44701830839</v>
      </c>
      <c r="L217" s="1"/>
    </row>
    <row r="218" spans="2:12" x14ac:dyDescent="0.3">
      <c r="B218" s="18">
        <v>195</v>
      </c>
      <c r="C218" s="19">
        <f t="shared" ref="C218:C281" si="30">IF(F217=0,0,C217-F217)</f>
        <v>335307.44701830839</v>
      </c>
      <c r="D218" s="19">
        <f t="shared" si="27"/>
        <v>2235.3829801220559</v>
      </c>
      <c r="E218" s="19">
        <f>Tabela1[[#This Row],[Rata z dopłatą]]-Tabela1[[#This Row],[Kapitał]]</f>
        <v>2235.3829801220559</v>
      </c>
      <c r="F218" s="19">
        <f t="shared" si="26"/>
        <v>1110.3772958517989</v>
      </c>
      <c r="G218" s="19">
        <v>0</v>
      </c>
      <c r="H218" s="19">
        <f t="shared" si="28"/>
        <v>3345.7602759738547</v>
      </c>
      <c r="I218" s="19">
        <f>Tabela1[[#This Row],[Odsetki bez dopłat]]+Tabela1[[#This Row],[Kapitał]]</f>
        <v>3345.7602759738547</v>
      </c>
      <c r="J218" s="19">
        <f t="shared" si="29"/>
        <v>334197.06972245657</v>
      </c>
      <c r="L218" s="1"/>
    </row>
    <row r="219" spans="2:12" x14ac:dyDescent="0.3">
      <c r="B219" s="18">
        <v>196</v>
      </c>
      <c r="C219" s="19">
        <f t="shared" si="30"/>
        <v>334197.06972245657</v>
      </c>
      <c r="D219" s="19">
        <f t="shared" si="27"/>
        <v>2227.9804648163772</v>
      </c>
      <c r="E219" s="19">
        <f>Tabela1[[#This Row],[Rata z dopłatą]]-Tabela1[[#This Row],[Kapitał]]</f>
        <v>2227.9804648163772</v>
      </c>
      <c r="F219" s="19">
        <f t="shared" si="26"/>
        <v>1117.7798111574775</v>
      </c>
      <c r="G219" s="19">
        <v>0</v>
      </c>
      <c r="H219" s="19">
        <f t="shared" si="28"/>
        <v>3345.7602759738547</v>
      </c>
      <c r="I219" s="19">
        <f>Tabela1[[#This Row],[Odsetki bez dopłat]]+Tabela1[[#This Row],[Kapitał]]</f>
        <v>3345.7602759738547</v>
      </c>
      <c r="J219" s="19">
        <f t="shared" si="29"/>
        <v>333079.28991129907</v>
      </c>
      <c r="L219" s="1"/>
    </row>
    <row r="220" spans="2:12" x14ac:dyDescent="0.3">
      <c r="B220" s="18">
        <v>197</v>
      </c>
      <c r="C220" s="19">
        <f t="shared" si="30"/>
        <v>333079.28991129907</v>
      </c>
      <c r="D220" s="19">
        <f t="shared" si="27"/>
        <v>2220.5285994086603</v>
      </c>
      <c r="E220" s="19">
        <f>Tabela1[[#This Row],[Rata z dopłatą]]-Tabela1[[#This Row],[Kapitał]]</f>
        <v>2220.5285994086603</v>
      </c>
      <c r="F220" s="19">
        <f t="shared" si="26"/>
        <v>1125.231676565194</v>
      </c>
      <c r="G220" s="19">
        <v>0</v>
      </c>
      <c r="H220" s="19">
        <f t="shared" si="28"/>
        <v>3345.7602759738543</v>
      </c>
      <c r="I220" s="19">
        <f>Tabela1[[#This Row],[Odsetki bez dopłat]]+Tabela1[[#This Row],[Kapitał]]</f>
        <v>3345.7602759738543</v>
      </c>
      <c r="J220" s="19">
        <f t="shared" si="29"/>
        <v>331954.05823473388</v>
      </c>
      <c r="L220" s="1"/>
    </row>
    <row r="221" spans="2:12" x14ac:dyDescent="0.3">
      <c r="B221" s="18">
        <v>198</v>
      </c>
      <c r="C221" s="19">
        <f t="shared" si="30"/>
        <v>331954.05823473388</v>
      </c>
      <c r="D221" s="19">
        <f t="shared" si="27"/>
        <v>2213.0270548982257</v>
      </c>
      <c r="E221" s="19">
        <f>Tabela1[[#This Row],[Rata z dopłatą]]-Tabela1[[#This Row],[Kapitał]]</f>
        <v>2213.0270548982257</v>
      </c>
      <c r="F221" s="19">
        <f t="shared" si="26"/>
        <v>1132.733221075629</v>
      </c>
      <c r="G221" s="19">
        <v>0</v>
      </c>
      <c r="H221" s="19">
        <f t="shared" si="28"/>
        <v>3345.7602759738547</v>
      </c>
      <c r="I221" s="19">
        <f>Tabela1[[#This Row],[Odsetki bez dopłat]]+Tabela1[[#This Row],[Kapitał]]</f>
        <v>3345.7602759738547</v>
      </c>
      <c r="J221" s="19">
        <f t="shared" si="29"/>
        <v>330821.32501365826</v>
      </c>
      <c r="L221" s="1"/>
    </row>
    <row r="222" spans="2:12" x14ac:dyDescent="0.3">
      <c r="B222" s="18">
        <v>199</v>
      </c>
      <c r="C222" s="19">
        <f t="shared" si="30"/>
        <v>330821.32501365826</v>
      </c>
      <c r="D222" s="19">
        <f t="shared" si="27"/>
        <v>2205.475500091055</v>
      </c>
      <c r="E222" s="19">
        <f>Tabela1[[#This Row],[Rata z dopłatą]]-Tabela1[[#This Row],[Kapitał]]</f>
        <v>2205.475500091055</v>
      </c>
      <c r="F222" s="19">
        <f t="shared" si="26"/>
        <v>1140.2847758827997</v>
      </c>
      <c r="G222" s="19">
        <v>0</v>
      </c>
      <c r="H222" s="19">
        <f t="shared" si="28"/>
        <v>3345.7602759738547</v>
      </c>
      <c r="I222" s="19">
        <f>Tabela1[[#This Row],[Odsetki bez dopłat]]+Tabela1[[#This Row],[Kapitał]]</f>
        <v>3345.7602759738547</v>
      </c>
      <c r="J222" s="19">
        <f t="shared" si="29"/>
        <v>329681.04023777548</v>
      </c>
      <c r="L222" s="1"/>
    </row>
    <row r="223" spans="2:12" x14ac:dyDescent="0.3">
      <c r="B223" s="18">
        <v>200</v>
      </c>
      <c r="C223" s="19">
        <f t="shared" si="30"/>
        <v>329681.04023777548</v>
      </c>
      <c r="D223" s="19">
        <f t="shared" si="27"/>
        <v>2197.87360158517</v>
      </c>
      <c r="E223" s="19">
        <f>Tabela1[[#This Row],[Rata z dopłatą]]-Tabela1[[#This Row],[Kapitał]]</f>
        <v>2197.87360158517</v>
      </c>
      <c r="F223" s="19">
        <f t="shared" si="26"/>
        <v>1147.8866743886849</v>
      </c>
      <c r="G223" s="19">
        <v>0</v>
      </c>
      <c r="H223" s="19">
        <f t="shared" si="28"/>
        <v>3345.7602759738547</v>
      </c>
      <c r="I223" s="19">
        <f>Tabela1[[#This Row],[Odsetki bez dopłat]]+Tabela1[[#This Row],[Kapitał]]</f>
        <v>3345.7602759738547</v>
      </c>
      <c r="J223" s="19">
        <f t="shared" si="29"/>
        <v>328533.15356338682</v>
      </c>
      <c r="L223" s="1"/>
    </row>
    <row r="224" spans="2:12" x14ac:dyDescent="0.3">
      <c r="B224" s="18">
        <v>201</v>
      </c>
      <c r="C224" s="19">
        <f t="shared" si="30"/>
        <v>328533.15356338682</v>
      </c>
      <c r="D224" s="19">
        <f t="shared" si="27"/>
        <v>2190.221023755912</v>
      </c>
      <c r="E224" s="19">
        <f>Tabela1[[#This Row],[Rata z dopłatą]]-Tabela1[[#This Row],[Kapitał]]</f>
        <v>2190.221023755912</v>
      </c>
      <c r="F224" s="19">
        <f t="shared" si="26"/>
        <v>1155.5392522179432</v>
      </c>
      <c r="G224" s="19">
        <v>0</v>
      </c>
      <c r="H224" s="19">
        <f t="shared" si="28"/>
        <v>3345.7602759738552</v>
      </c>
      <c r="I224" s="19">
        <f>Tabela1[[#This Row],[Odsetki bez dopłat]]+Tabela1[[#This Row],[Kapitał]]</f>
        <v>3345.7602759738552</v>
      </c>
      <c r="J224" s="19">
        <f t="shared" si="29"/>
        <v>327377.6143111689</v>
      </c>
      <c r="L224" s="1"/>
    </row>
    <row r="225" spans="2:12" x14ac:dyDescent="0.3">
      <c r="B225" s="18">
        <v>202</v>
      </c>
      <c r="C225" s="19">
        <f t="shared" si="30"/>
        <v>327377.6143111689</v>
      </c>
      <c r="D225" s="19">
        <f t="shared" si="27"/>
        <v>2182.517428741126</v>
      </c>
      <c r="E225" s="19">
        <f>Tabela1[[#This Row],[Rata z dopłatą]]-Tabela1[[#This Row],[Kapitał]]</f>
        <v>2182.517428741126</v>
      </c>
      <c r="F225" s="19">
        <f t="shared" si="26"/>
        <v>1163.2428472327292</v>
      </c>
      <c r="G225" s="19">
        <v>0</v>
      </c>
      <c r="H225" s="19">
        <f t="shared" si="28"/>
        <v>3345.7602759738552</v>
      </c>
      <c r="I225" s="19">
        <f>Tabela1[[#This Row],[Odsetki bez dopłat]]+Tabela1[[#This Row],[Kapitał]]</f>
        <v>3345.7602759738552</v>
      </c>
      <c r="J225" s="19">
        <f t="shared" si="29"/>
        <v>326214.37146393617</v>
      </c>
      <c r="L225" s="1"/>
    </row>
    <row r="226" spans="2:12" x14ac:dyDescent="0.3">
      <c r="B226" s="18">
        <v>203</v>
      </c>
      <c r="C226" s="19">
        <f t="shared" si="30"/>
        <v>326214.37146393617</v>
      </c>
      <c r="D226" s="19">
        <f t="shared" si="27"/>
        <v>2174.7624764262414</v>
      </c>
      <c r="E226" s="19">
        <f>Tabela1[[#This Row],[Rata z dopłatą]]-Tabela1[[#This Row],[Kapitał]]</f>
        <v>2174.7624764262418</v>
      </c>
      <c r="F226" s="19">
        <f t="shared" si="26"/>
        <v>1170.997799547614</v>
      </c>
      <c r="G226" s="19">
        <v>0</v>
      </c>
      <c r="H226" s="19">
        <f t="shared" si="28"/>
        <v>3345.7602759738556</v>
      </c>
      <c r="I226" s="19">
        <f>Tabela1[[#This Row],[Odsetki bez dopłat]]+Tabela1[[#This Row],[Kapitał]]</f>
        <v>3345.7602759738556</v>
      </c>
      <c r="J226" s="19">
        <f t="shared" si="29"/>
        <v>325043.37366438855</v>
      </c>
      <c r="L226" s="1"/>
    </row>
    <row r="227" spans="2:12" x14ac:dyDescent="0.3">
      <c r="B227" s="18">
        <v>204</v>
      </c>
      <c r="C227" s="19">
        <f t="shared" si="30"/>
        <v>325043.37366438855</v>
      </c>
      <c r="D227" s="19">
        <f t="shared" si="27"/>
        <v>2166.9558244292571</v>
      </c>
      <c r="E227" s="19">
        <f>Tabela1[[#This Row],[Rata z dopłatą]]-Tabela1[[#This Row],[Kapitał]]</f>
        <v>2166.9558244292566</v>
      </c>
      <c r="F227" s="19">
        <f t="shared" si="26"/>
        <v>1178.8044515445979</v>
      </c>
      <c r="G227" s="19">
        <v>0</v>
      </c>
      <c r="H227" s="19">
        <f t="shared" si="28"/>
        <v>3345.7602759738547</v>
      </c>
      <c r="I227" s="19">
        <f>Tabela1[[#This Row],[Odsetki bez dopłat]]+Tabela1[[#This Row],[Kapitał]]</f>
        <v>3345.7602759738547</v>
      </c>
      <c r="J227" s="19">
        <f t="shared" si="29"/>
        <v>323864.56921284396</v>
      </c>
      <c r="L227" s="1"/>
    </row>
    <row r="228" spans="2:12" x14ac:dyDescent="0.3">
      <c r="B228" s="18">
        <v>205</v>
      </c>
      <c r="C228" s="19">
        <f t="shared" si="30"/>
        <v>323864.56921284396</v>
      </c>
      <c r="D228" s="19">
        <f t="shared" si="27"/>
        <v>2159.0971280856265</v>
      </c>
      <c r="E228" s="19">
        <f>Tabela1[[#This Row],[Rata z dopłatą]]-Tabela1[[#This Row],[Kapitał]]</f>
        <v>2159.0971280856265</v>
      </c>
      <c r="F228" s="19">
        <f t="shared" si="26"/>
        <v>1186.6631478882291</v>
      </c>
      <c r="G228" s="19">
        <v>0</v>
      </c>
      <c r="H228" s="19">
        <f t="shared" si="28"/>
        <v>3345.7602759738556</v>
      </c>
      <c r="I228" s="19">
        <f>Tabela1[[#This Row],[Odsetki bez dopłat]]+Tabela1[[#This Row],[Kapitał]]</f>
        <v>3345.7602759738556</v>
      </c>
      <c r="J228" s="19">
        <f t="shared" si="29"/>
        <v>322677.90606495575</v>
      </c>
      <c r="L228" s="1"/>
    </row>
    <row r="229" spans="2:12" x14ac:dyDescent="0.3">
      <c r="B229" s="18">
        <v>206</v>
      </c>
      <c r="C229" s="19">
        <f t="shared" si="30"/>
        <v>322677.90606495575</v>
      </c>
      <c r="D229" s="19">
        <f t="shared" si="27"/>
        <v>2151.1860404330387</v>
      </c>
      <c r="E229" s="19">
        <f>Tabela1[[#This Row],[Rata z dopłatą]]-Tabela1[[#This Row],[Kapitał]]</f>
        <v>2151.1860404330382</v>
      </c>
      <c r="F229" s="19">
        <f t="shared" si="26"/>
        <v>1194.5742355408172</v>
      </c>
      <c r="G229" s="19">
        <v>0</v>
      </c>
      <c r="H229" s="19">
        <f t="shared" si="28"/>
        <v>3345.7602759738556</v>
      </c>
      <c r="I229" s="19">
        <f>Tabela1[[#This Row],[Odsetki bez dopłat]]+Tabela1[[#This Row],[Kapitał]]</f>
        <v>3345.7602759738556</v>
      </c>
      <c r="J229" s="19">
        <f t="shared" si="29"/>
        <v>321483.33182941494</v>
      </c>
      <c r="L229" s="1"/>
    </row>
    <row r="230" spans="2:12" x14ac:dyDescent="0.3">
      <c r="B230" s="18">
        <v>207</v>
      </c>
      <c r="C230" s="19">
        <f t="shared" si="30"/>
        <v>321483.33182941494</v>
      </c>
      <c r="D230" s="19">
        <f t="shared" si="27"/>
        <v>2143.2222121960999</v>
      </c>
      <c r="E230" s="19">
        <f>Tabela1[[#This Row],[Rata z dopłatą]]-Tabela1[[#This Row],[Kapitał]]</f>
        <v>2143.2222121960995</v>
      </c>
      <c r="F230" s="19">
        <f t="shared" si="26"/>
        <v>1202.538063777756</v>
      </c>
      <c r="G230" s="19">
        <v>0</v>
      </c>
      <c r="H230" s="19">
        <f t="shared" si="28"/>
        <v>3345.7602759738556</v>
      </c>
      <c r="I230" s="19">
        <f>Tabela1[[#This Row],[Odsetki bez dopłat]]+Tabela1[[#This Row],[Kapitał]]</f>
        <v>3345.7602759738556</v>
      </c>
      <c r="J230" s="19">
        <f t="shared" si="29"/>
        <v>320280.79376563721</v>
      </c>
      <c r="L230" s="1"/>
    </row>
    <row r="231" spans="2:12" x14ac:dyDescent="0.3">
      <c r="B231" s="18">
        <v>208</v>
      </c>
      <c r="C231" s="19">
        <f t="shared" si="30"/>
        <v>320280.79376563721</v>
      </c>
      <c r="D231" s="19">
        <f t="shared" si="27"/>
        <v>2135.2052917709148</v>
      </c>
      <c r="E231" s="19">
        <f>Tabela1[[#This Row],[Rata z dopłatą]]-Tabela1[[#This Row],[Kapitał]]</f>
        <v>2135.2052917709143</v>
      </c>
      <c r="F231" s="19">
        <f t="shared" si="26"/>
        <v>1210.5549842029411</v>
      </c>
      <c r="G231" s="19">
        <v>0</v>
      </c>
      <c r="H231" s="19">
        <f t="shared" si="28"/>
        <v>3345.7602759738556</v>
      </c>
      <c r="I231" s="19">
        <f>Tabela1[[#This Row],[Odsetki bez dopłat]]+Tabela1[[#This Row],[Kapitał]]</f>
        <v>3345.7602759738556</v>
      </c>
      <c r="J231" s="19">
        <f t="shared" si="29"/>
        <v>319070.23878143425</v>
      </c>
      <c r="L231" s="1"/>
    </row>
    <row r="232" spans="2:12" x14ac:dyDescent="0.3">
      <c r="B232" s="18">
        <v>209</v>
      </c>
      <c r="C232" s="19">
        <f t="shared" si="30"/>
        <v>319070.23878143425</v>
      </c>
      <c r="D232" s="19">
        <f t="shared" si="27"/>
        <v>2127.134925209562</v>
      </c>
      <c r="E232" s="19">
        <f>Tabela1[[#This Row],[Rata z dopłatą]]-Tabela1[[#This Row],[Kapitał]]</f>
        <v>2127.1349252095615</v>
      </c>
      <c r="F232" s="19">
        <f t="shared" si="26"/>
        <v>1218.6253507642939</v>
      </c>
      <c r="G232" s="19">
        <v>0</v>
      </c>
      <c r="H232" s="19">
        <f t="shared" si="28"/>
        <v>3345.7602759738556</v>
      </c>
      <c r="I232" s="19">
        <f>Tabela1[[#This Row],[Odsetki bez dopłat]]+Tabela1[[#This Row],[Kapitał]]</f>
        <v>3345.7602759738556</v>
      </c>
      <c r="J232" s="19">
        <f t="shared" si="29"/>
        <v>317851.61343066994</v>
      </c>
      <c r="L232" s="1"/>
    </row>
    <row r="233" spans="2:12" x14ac:dyDescent="0.3">
      <c r="B233" s="18">
        <v>210</v>
      </c>
      <c r="C233" s="19">
        <f t="shared" si="30"/>
        <v>317851.61343066994</v>
      </c>
      <c r="D233" s="19">
        <f t="shared" si="27"/>
        <v>2119.0107562044664</v>
      </c>
      <c r="E233" s="19">
        <f>Tabela1[[#This Row],[Rata z dopłatą]]-Tabela1[[#This Row],[Kapitał]]</f>
        <v>2119.0107562044664</v>
      </c>
      <c r="F233" s="19">
        <f t="shared" si="26"/>
        <v>1226.7495197693893</v>
      </c>
      <c r="G233" s="19">
        <v>0</v>
      </c>
      <c r="H233" s="19">
        <f t="shared" si="28"/>
        <v>3345.7602759738556</v>
      </c>
      <c r="I233" s="19">
        <f>Tabela1[[#This Row],[Odsetki bez dopłat]]+Tabela1[[#This Row],[Kapitał]]</f>
        <v>3345.7602759738556</v>
      </c>
      <c r="J233" s="19">
        <f t="shared" si="29"/>
        <v>316624.86391090055</v>
      </c>
      <c r="L233" s="1"/>
    </row>
    <row r="234" spans="2:12" x14ac:dyDescent="0.3">
      <c r="B234" s="18">
        <v>211</v>
      </c>
      <c r="C234" s="19">
        <f t="shared" si="30"/>
        <v>316624.86391090055</v>
      </c>
      <c r="D234" s="19">
        <f t="shared" si="27"/>
        <v>2110.8324260726704</v>
      </c>
      <c r="E234" s="19">
        <f>Tabela1[[#This Row],[Rata z dopłatą]]-Tabela1[[#This Row],[Kapitał]]</f>
        <v>2110.8324260726704</v>
      </c>
      <c r="F234" s="19">
        <f t="shared" si="26"/>
        <v>1234.927849901185</v>
      </c>
      <c r="G234" s="19">
        <v>0</v>
      </c>
      <c r="H234" s="19">
        <f t="shared" si="28"/>
        <v>3345.7602759738556</v>
      </c>
      <c r="I234" s="19">
        <f>Tabela1[[#This Row],[Odsetki bez dopłat]]+Tabela1[[#This Row],[Kapitał]]</f>
        <v>3345.7602759738556</v>
      </c>
      <c r="J234" s="19">
        <f t="shared" si="29"/>
        <v>315389.93606099935</v>
      </c>
      <c r="L234" s="1"/>
    </row>
    <row r="235" spans="2:12" x14ac:dyDescent="0.3">
      <c r="B235" s="18">
        <v>212</v>
      </c>
      <c r="C235" s="19">
        <f t="shared" si="30"/>
        <v>315389.93606099935</v>
      </c>
      <c r="D235" s="19">
        <f t="shared" si="27"/>
        <v>2102.5995737399958</v>
      </c>
      <c r="E235" s="19">
        <f>Tabela1[[#This Row],[Rata z dopłatą]]-Tabela1[[#This Row],[Kapitał]]</f>
        <v>2102.5995737399962</v>
      </c>
      <c r="F235" s="19">
        <f t="shared" si="26"/>
        <v>1243.1607022338596</v>
      </c>
      <c r="G235" s="19">
        <v>0</v>
      </c>
      <c r="H235" s="19">
        <f t="shared" si="28"/>
        <v>3345.7602759738556</v>
      </c>
      <c r="I235" s="19">
        <f>Tabela1[[#This Row],[Odsetki bez dopłat]]+Tabela1[[#This Row],[Kapitał]]</f>
        <v>3345.7602759738556</v>
      </c>
      <c r="J235" s="19">
        <f t="shared" si="29"/>
        <v>314146.7753587655</v>
      </c>
      <c r="L235" s="1"/>
    </row>
    <row r="236" spans="2:12" x14ac:dyDescent="0.3">
      <c r="B236" s="18">
        <v>213</v>
      </c>
      <c r="C236" s="19">
        <f t="shared" si="30"/>
        <v>314146.7753587655</v>
      </c>
      <c r="D236" s="19">
        <f t="shared" si="27"/>
        <v>2094.3118357251033</v>
      </c>
      <c r="E236" s="19">
        <f>Tabela1[[#This Row],[Rata z dopłatą]]-Tabela1[[#This Row],[Kapitał]]</f>
        <v>2094.3118357251033</v>
      </c>
      <c r="F236" s="19">
        <f t="shared" si="26"/>
        <v>1251.4484402487521</v>
      </c>
      <c r="G236" s="19">
        <v>0</v>
      </c>
      <c r="H236" s="19">
        <f t="shared" si="28"/>
        <v>3345.7602759738556</v>
      </c>
      <c r="I236" s="19">
        <f>Tabela1[[#This Row],[Odsetki bez dopłat]]+Tabela1[[#This Row],[Kapitał]]</f>
        <v>3345.7602759738556</v>
      </c>
      <c r="J236" s="19">
        <f t="shared" si="29"/>
        <v>312895.32691851677</v>
      </c>
      <c r="L236" s="1"/>
    </row>
    <row r="237" spans="2:12" x14ac:dyDescent="0.3">
      <c r="B237" s="18">
        <v>214</v>
      </c>
      <c r="C237" s="19">
        <f t="shared" si="30"/>
        <v>312895.32691851677</v>
      </c>
      <c r="D237" s="19">
        <f t="shared" si="27"/>
        <v>2085.968846123445</v>
      </c>
      <c r="E237" s="19">
        <f>Tabela1[[#This Row],[Rata z dopłatą]]-Tabela1[[#This Row],[Kapitał]]</f>
        <v>2085.9688461234455</v>
      </c>
      <c r="F237" s="19">
        <f t="shared" si="26"/>
        <v>1259.7914298504104</v>
      </c>
      <c r="G237" s="19">
        <v>0</v>
      </c>
      <c r="H237" s="19">
        <f t="shared" si="28"/>
        <v>3345.7602759738556</v>
      </c>
      <c r="I237" s="19">
        <f>Tabela1[[#This Row],[Odsetki bez dopłat]]+Tabela1[[#This Row],[Kapitał]]</f>
        <v>3345.7602759738556</v>
      </c>
      <c r="J237" s="19">
        <f t="shared" si="29"/>
        <v>311635.53548866638</v>
      </c>
      <c r="L237" s="1"/>
    </row>
    <row r="238" spans="2:12" x14ac:dyDescent="0.3">
      <c r="B238" s="18">
        <v>215</v>
      </c>
      <c r="C238" s="19">
        <f t="shared" si="30"/>
        <v>311635.53548866638</v>
      </c>
      <c r="D238" s="19">
        <f t="shared" si="27"/>
        <v>2077.5702365911093</v>
      </c>
      <c r="E238" s="19">
        <f>Tabela1[[#This Row],[Rata z dopłatą]]-Tabela1[[#This Row],[Kapitał]]</f>
        <v>2077.5702365911093</v>
      </c>
      <c r="F238" s="19">
        <f t="shared" si="26"/>
        <v>1268.1900393827466</v>
      </c>
      <c r="G238" s="19">
        <v>0</v>
      </c>
      <c r="H238" s="19">
        <f t="shared" si="28"/>
        <v>3345.7602759738556</v>
      </c>
      <c r="I238" s="19">
        <f>Tabela1[[#This Row],[Odsetki bez dopłat]]+Tabela1[[#This Row],[Kapitał]]</f>
        <v>3345.7602759738556</v>
      </c>
      <c r="J238" s="19">
        <f t="shared" si="29"/>
        <v>310367.34544928366</v>
      </c>
      <c r="L238" s="1"/>
    </row>
    <row r="239" spans="2:12" x14ac:dyDescent="0.3">
      <c r="B239" s="18">
        <v>216</v>
      </c>
      <c r="C239" s="19">
        <f t="shared" si="30"/>
        <v>310367.34544928366</v>
      </c>
      <c r="D239" s="19">
        <f t="shared" si="27"/>
        <v>2069.1156363285577</v>
      </c>
      <c r="E239" s="19">
        <f>Tabela1[[#This Row],[Rata z dopłatą]]-Tabela1[[#This Row],[Kapitał]]</f>
        <v>2069.1156363285572</v>
      </c>
      <c r="F239" s="19">
        <f t="shared" si="26"/>
        <v>1276.6446396452982</v>
      </c>
      <c r="G239" s="19">
        <v>0</v>
      </c>
      <c r="H239" s="19">
        <f t="shared" si="28"/>
        <v>3345.7602759738556</v>
      </c>
      <c r="I239" s="19">
        <f>Tabela1[[#This Row],[Odsetki bez dopłat]]+Tabela1[[#This Row],[Kapitał]]</f>
        <v>3345.7602759738556</v>
      </c>
      <c r="J239" s="19">
        <f t="shared" si="29"/>
        <v>309090.70080963837</v>
      </c>
      <c r="L239" s="1"/>
    </row>
    <row r="240" spans="2:12" x14ac:dyDescent="0.3">
      <c r="B240" s="18">
        <v>217</v>
      </c>
      <c r="C240" s="19">
        <f t="shared" si="30"/>
        <v>309090.70080963837</v>
      </c>
      <c r="D240" s="19">
        <f t="shared" si="27"/>
        <v>2060.6046720642557</v>
      </c>
      <c r="E240" s="19">
        <f>Tabela1[[#This Row],[Rata z dopłatą]]-Tabela1[[#This Row],[Kapitał]]</f>
        <v>2060.6046720642557</v>
      </c>
      <c r="F240" s="19">
        <f t="shared" si="26"/>
        <v>1285.1556039096004</v>
      </c>
      <c r="G240" s="19">
        <v>0</v>
      </c>
      <c r="H240" s="19">
        <f t="shared" si="28"/>
        <v>3345.7602759738561</v>
      </c>
      <c r="I240" s="19">
        <f>Tabela1[[#This Row],[Odsetki bez dopłat]]+Tabela1[[#This Row],[Kapitał]]</f>
        <v>3345.7602759738561</v>
      </c>
      <c r="J240" s="19">
        <f t="shared" si="29"/>
        <v>307805.54520572879</v>
      </c>
      <c r="L240" s="1"/>
    </row>
    <row r="241" spans="2:12" x14ac:dyDescent="0.3">
      <c r="B241" s="18">
        <v>218</v>
      </c>
      <c r="C241" s="19">
        <f t="shared" si="30"/>
        <v>307805.54520572879</v>
      </c>
      <c r="D241" s="19">
        <f t="shared" si="27"/>
        <v>2052.0369680381918</v>
      </c>
      <c r="E241" s="19">
        <f>Tabela1[[#This Row],[Rata z dopłatą]]-Tabela1[[#This Row],[Kapitał]]</f>
        <v>2052.0369680381918</v>
      </c>
      <c r="F241" s="19">
        <f t="shared" si="26"/>
        <v>1293.7233079356647</v>
      </c>
      <c r="G241" s="19">
        <v>0</v>
      </c>
      <c r="H241" s="19">
        <f t="shared" si="28"/>
        <v>3345.7602759738566</v>
      </c>
      <c r="I241" s="19">
        <f>Tabela1[[#This Row],[Odsetki bez dopłat]]+Tabela1[[#This Row],[Kapitał]]</f>
        <v>3345.7602759738566</v>
      </c>
      <c r="J241" s="19">
        <f t="shared" si="29"/>
        <v>306511.82189779315</v>
      </c>
      <c r="L241" s="1"/>
    </row>
    <row r="242" spans="2:12" x14ac:dyDescent="0.3">
      <c r="B242" s="18">
        <v>219</v>
      </c>
      <c r="C242" s="19">
        <f t="shared" si="30"/>
        <v>306511.82189779315</v>
      </c>
      <c r="D242" s="19">
        <f t="shared" si="27"/>
        <v>2043.4121459852877</v>
      </c>
      <c r="E242" s="19">
        <f>Tabela1[[#This Row],[Rata z dopłatą]]-Tabela1[[#This Row],[Kapitał]]</f>
        <v>2043.4121459852877</v>
      </c>
      <c r="F242" s="19">
        <f t="shared" si="26"/>
        <v>1302.3481299885693</v>
      </c>
      <c r="G242" s="19">
        <v>0</v>
      </c>
      <c r="H242" s="19">
        <f t="shared" si="28"/>
        <v>3345.760275973857</v>
      </c>
      <c r="I242" s="19">
        <f>Tabela1[[#This Row],[Odsetki bez dopłat]]+Tabela1[[#This Row],[Kapitał]]</f>
        <v>3345.760275973857</v>
      </c>
      <c r="J242" s="19">
        <f t="shared" si="29"/>
        <v>305209.47376780456</v>
      </c>
      <c r="L242" s="1"/>
    </row>
    <row r="243" spans="2:12" x14ac:dyDescent="0.3">
      <c r="B243" s="18">
        <v>220</v>
      </c>
      <c r="C243" s="19">
        <f t="shared" si="30"/>
        <v>305209.47376780456</v>
      </c>
      <c r="D243" s="19">
        <f t="shared" si="27"/>
        <v>2034.7298251186969</v>
      </c>
      <c r="E243" s="19">
        <f>Tabela1[[#This Row],[Rata z dopłatą]]-Tabela1[[#This Row],[Kapitał]]</f>
        <v>2034.7298251186969</v>
      </c>
      <c r="F243" s="19">
        <f t="shared" si="26"/>
        <v>1311.0304508551596</v>
      </c>
      <c r="G243" s="19">
        <v>0</v>
      </c>
      <c r="H243" s="19">
        <f t="shared" si="28"/>
        <v>3345.7602759738566</v>
      </c>
      <c r="I243" s="19">
        <f>Tabela1[[#This Row],[Odsetki bez dopłat]]+Tabela1[[#This Row],[Kapitał]]</f>
        <v>3345.7602759738566</v>
      </c>
      <c r="J243" s="19">
        <f t="shared" si="29"/>
        <v>303898.44331694942</v>
      </c>
      <c r="L243" s="1"/>
    </row>
    <row r="244" spans="2:12" x14ac:dyDescent="0.3">
      <c r="B244" s="18">
        <v>221</v>
      </c>
      <c r="C244" s="19">
        <f t="shared" si="30"/>
        <v>303898.44331694942</v>
      </c>
      <c r="D244" s="19">
        <f t="shared" si="27"/>
        <v>2025.9896221129964</v>
      </c>
      <c r="E244" s="19">
        <f>Tabela1[[#This Row],[Rata z dopłatą]]-Tabela1[[#This Row],[Kapitał]]</f>
        <v>2025.9896221129961</v>
      </c>
      <c r="F244" s="19">
        <f t="shared" si="26"/>
        <v>1319.7706538608604</v>
      </c>
      <c r="G244" s="19">
        <v>0</v>
      </c>
      <c r="H244" s="19">
        <f t="shared" si="28"/>
        <v>3345.7602759738566</v>
      </c>
      <c r="I244" s="19">
        <f>Tabela1[[#This Row],[Odsetki bez dopłat]]+Tabela1[[#This Row],[Kapitał]]</f>
        <v>3345.7602759738566</v>
      </c>
      <c r="J244" s="19">
        <f t="shared" si="29"/>
        <v>302578.67266308854</v>
      </c>
      <c r="L244" s="1"/>
    </row>
    <row r="245" spans="2:12" x14ac:dyDescent="0.3">
      <c r="B245" s="18">
        <v>222</v>
      </c>
      <c r="C245" s="19">
        <f t="shared" si="30"/>
        <v>302578.67266308854</v>
      </c>
      <c r="D245" s="19">
        <f t="shared" si="27"/>
        <v>2017.1911510872569</v>
      </c>
      <c r="E245" s="19">
        <f>Tabela1[[#This Row],[Rata z dopłatą]]-Tabela1[[#This Row],[Kapitał]]</f>
        <v>2017.1911510872569</v>
      </c>
      <c r="F245" s="19">
        <f t="shared" si="26"/>
        <v>1328.5691248866001</v>
      </c>
      <c r="G245" s="19">
        <v>0</v>
      </c>
      <c r="H245" s="19">
        <f t="shared" si="28"/>
        <v>3345.760275973857</v>
      </c>
      <c r="I245" s="19">
        <f>Tabela1[[#This Row],[Odsetki bez dopłat]]+Tabela1[[#This Row],[Kapitał]]</f>
        <v>3345.760275973857</v>
      </c>
      <c r="J245" s="19">
        <f t="shared" si="29"/>
        <v>301250.10353820195</v>
      </c>
      <c r="L245" s="1"/>
    </row>
    <row r="246" spans="2:12" x14ac:dyDescent="0.3">
      <c r="B246" s="18">
        <v>223</v>
      </c>
      <c r="C246" s="19">
        <f t="shared" si="30"/>
        <v>301250.10353820195</v>
      </c>
      <c r="D246" s="19">
        <f t="shared" si="27"/>
        <v>2008.334023588013</v>
      </c>
      <c r="E246" s="19">
        <f>Tabela1[[#This Row],[Rata z dopłatą]]-Tabela1[[#This Row],[Kapitał]]</f>
        <v>2008.3340235880128</v>
      </c>
      <c r="F246" s="19">
        <f t="shared" si="26"/>
        <v>1337.4262523858438</v>
      </c>
      <c r="G246" s="19">
        <v>0</v>
      </c>
      <c r="H246" s="19">
        <f t="shared" si="28"/>
        <v>3345.7602759738566</v>
      </c>
      <c r="I246" s="19">
        <f>Tabela1[[#This Row],[Odsetki bez dopłat]]+Tabela1[[#This Row],[Kapitał]]</f>
        <v>3345.7602759738566</v>
      </c>
      <c r="J246" s="19">
        <f t="shared" si="29"/>
        <v>299912.67728581611</v>
      </c>
      <c r="L246" s="1"/>
    </row>
    <row r="247" spans="2:12" x14ac:dyDescent="0.3">
      <c r="B247" s="18">
        <v>224</v>
      </c>
      <c r="C247" s="19">
        <f t="shared" si="30"/>
        <v>299912.67728581611</v>
      </c>
      <c r="D247" s="19">
        <f t="shared" si="27"/>
        <v>1999.4178485721075</v>
      </c>
      <c r="E247" s="19">
        <f>Tabela1[[#This Row],[Rata z dopłatą]]-Tabela1[[#This Row],[Kapitał]]</f>
        <v>1999.4178485721075</v>
      </c>
      <c r="F247" s="19">
        <f t="shared" si="26"/>
        <v>1346.3424274017495</v>
      </c>
      <c r="G247" s="19">
        <v>0</v>
      </c>
      <c r="H247" s="19">
        <f t="shared" si="28"/>
        <v>3345.760275973857</v>
      </c>
      <c r="I247" s="19">
        <f>Tabela1[[#This Row],[Odsetki bez dopłat]]+Tabela1[[#This Row],[Kapitał]]</f>
        <v>3345.760275973857</v>
      </c>
      <c r="J247" s="19">
        <f t="shared" si="29"/>
        <v>298566.33485841437</v>
      </c>
      <c r="L247" s="1"/>
    </row>
    <row r="248" spans="2:12" x14ac:dyDescent="0.3">
      <c r="B248" s="18">
        <v>225</v>
      </c>
      <c r="C248" s="19">
        <f t="shared" si="30"/>
        <v>298566.33485841437</v>
      </c>
      <c r="D248" s="19">
        <f t="shared" si="27"/>
        <v>1990.4422323894294</v>
      </c>
      <c r="E248" s="19">
        <f>Tabela1[[#This Row],[Rata z dopłatą]]-Tabela1[[#This Row],[Kapitał]]</f>
        <v>1990.4422323894296</v>
      </c>
      <c r="F248" s="19">
        <f t="shared" si="26"/>
        <v>1355.3180435844279</v>
      </c>
      <c r="G248" s="19">
        <v>0</v>
      </c>
      <c r="H248" s="19">
        <f t="shared" si="28"/>
        <v>3345.7602759738575</v>
      </c>
      <c r="I248" s="19">
        <f>Tabela1[[#This Row],[Odsetki bez dopłat]]+Tabela1[[#This Row],[Kapitał]]</f>
        <v>3345.7602759738575</v>
      </c>
      <c r="J248" s="19">
        <f t="shared" si="29"/>
        <v>297211.01681482996</v>
      </c>
      <c r="L248" s="1"/>
    </row>
    <row r="249" spans="2:12" x14ac:dyDescent="0.3">
      <c r="B249" s="18">
        <v>226</v>
      </c>
      <c r="C249" s="19">
        <f t="shared" si="30"/>
        <v>297211.01681482996</v>
      </c>
      <c r="D249" s="19">
        <f t="shared" si="27"/>
        <v>1981.4067787655331</v>
      </c>
      <c r="E249" s="19">
        <f>Tabela1[[#This Row],[Rata z dopłatą]]-Tabela1[[#This Row],[Kapitał]]</f>
        <v>1981.4067787655331</v>
      </c>
      <c r="F249" s="19">
        <f t="shared" si="26"/>
        <v>1364.3534972083239</v>
      </c>
      <c r="G249" s="19">
        <v>0</v>
      </c>
      <c r="H249" s="19">
        <f t="shared" si="28"/>
        <v>3345.760275973857</v>
      </c>
      <c r="I249" s="19">
        <f>Tabela1[[#This Row],[Odsetki bez dopłat]]+Tabela1[[#This Row],[Kapitał]]</f>
        <v>3345.760275973857</v>
      </c>
      <c r="J249" s="19">
        <f t="shared" si="29"/>
        <v>295846.66331762163</v>
      </c>
      <c r="L249" s="1"/>
    </row>
    <row r="250" spans="2:12" x14ac:dyDescent="0.3">
      <c r="B250" s="18">
        <v>227</v>
      </c>
      <c r="C250" s="19">
        <f t="shared" si="30"/>
        <v>295846.66331762163</v>
      </c>
      <c r="D250" s="19">
        <f t="shared" si="27"/>
        <v>1972.3110887841442</v>
      </c>
      <c r="E250" s="19">
        <f>Tabela1[[#This Row],[Rata z dopłatą]]-Tabela1[[#This Row],[Kapitał]]</f>
        <v>1972.311088784144</v>
      </c>
      <c r="F250" s="19">
        <f t="shared" si="26"/>
        <v>1373.4491871897126</v>
      </c>
      <c r="G250" s="19">
        <v>0</v>
      </c>
      <c r="H250" s="19">
        <f t="shared" si="28"/>
        <v>3345.7602759738566</v>
      </c>
      <c r="I250" s="19">
        <f>Tabela1[[#This Row],[Odsetki bez dopłat]]+Tabela1[[#This Row],[Kapitał]]</f>
        <v>3345.7602759738566</v>
      </c>
      <c r="J250" s="19">
        <f t="shared" si="29"/>
        <v>294473.21413043194</v>
      </c>
      <c r="L250" s="1"/>
    </row>
    <row r="251" spans="2:12" x14ac:dyDescent="0.3">
      <c r="B251" s="18">
        <v>228</v>
      </c>
      <c r="C251" s="19">
        <f t="shared" si="30"/>
        <v>294473.21413043194</v>
      </c>
      <c r="D251" s="19">
        <f t="shared" si="27"/>
        <v>1963.1547608695464</v>
      </c>
      <c r="E251" s="19">
        <f>Tabela1[[#This Row],[Rata z dopłatą]]-Tabela1[[#This Row],[Kapitał]]</f>
        <v>1963.1547608695466</v>
      </c>
      <c r="F251" s="19">
        <f t="shared" si="26"/>
        <v>1382.6055151043108</v>
      </c>
      <c r="G251" s="19">
        <v>0</v>
      </c>
      <c r="H251" s="19">
        <f t="shared" si="28"/>
        <v>3345.7602759738575</v>
      </c>
      <c r="I251" s="19">
        <f>Tabela1[[#This Row],[Odsetki bez dopłat]]+Tabela1[[#This Row],[Kapitał]]</f>
        <v>3345.7602759738575</v>
      </c>
      <c r="J251" s="19">
        <f t="shared" si="29"/>
        <v>293090.60861532763</v>
      </c>
      <c r="L251" s="1"/>
    </row>
    <row r="252" spans="2:12" x14ac:dyDescent="0.3">
      <c r="B252" s="18">
        <v>229</v>
      </c>
      <c r="C252" s="19">
        <f t="shared" si="30"/>
        <v>293090.60861532763</v>
      </c>
      <c r="D252" s="19">
        <f t="shared" si="27"/>
        <v>1953.9373907688507</v>
      </c>
      <c r="E252" s="19">
        <f>Tabela1[[#This Row],[Rata z dopłatą]]-Tabela1[[#This Row],[Kapitał]]</f>
        <v>1953.9373907688507</v>
      </c>
      <c r="F252" s="19">
        <f t="shared" si="26"/>
        <v>1391.8228852050063</v>
      </c>
      <c r="G252" s="19">
        <v>0</v>
      </c>
      <c r="H252" s="19">
        <f t="shared" si="28"/>
        <v>3345.760275973857</v>
      </c>
      <c r="I252" s="19">
        <f>Tabela1[[#This Row],[Odsetki bez dopłat]]+Tabela1[[#This Row],[Kapitał]]</f>
        <v>3345.760275973857</v>
      </c>
      <c r="J252" s="19">
        <f t="shared" si="29"/>
        <v>291698.78573012265</v>
      </c>
      <c r="L252" s="1"/>
    </row>
    <row r="253" spans="2:12" x14ac:dyDescent="0.3">
      <c r="B253" s="18">
        <v>230</v>
      </c>
      <c r="C253" s="19">
        <f t="shared" si="30"/>
        <v>291698.78573012265</v>
      </c>
      <c r="D253" s="19">
        <f t="shared" si="27"/>
        <v>1944.658571534151</v>
      </c>
      <c r="E253" s="19">
        <f>Tabela1[[#This Row],[Rata z dopłatą]]-Tabela1[[#This Row],[Kapitał]]</f>
        <v>1944.6585715341512</v>
      </c>
      <c r="F253" s="19">
        <f t="shared" si="26"/>
        <v>1401.1017044397063</v>
      </c>
      <c r="G253" s="19">
        <v>0</v>
      </c>
      <c r="H253" s="19">
        <f t="shared" si="28"/>
        <v>3345.7602759738575</v>
      </c>
      <c r="I253" s="19">
        <f>Tabela1[[#This Row],[Odsetki bez dopłat]]+Tabela1[[#This Row],[Kapitał]]</f>
        <v>3345.7602759738575</v>
      </c>
      <c r="J253" s="19">
        <f t="shared" si="29"/>
        <v>290297.68402568292</v>
      </c>
      <c r="L253" s="1"/>
    </row>
    <row r="254" spans="2:12" x14ac:dyDescent="0.3">
      <c r="B254" s="18">
        <v>231</v>
      </c>
      <c r="C254" s="19">
        <f t="shared" si="30"/>
        <v>290297.68402568292</v>
      </c>
      <c r="D254" s="19">
        <f t="shared" si="27"/>
        <v>1935.3178935045528</v>
      </c>
      <c r="E254" s="19">
        <f>Tabela1[[#This Row],[Rata z dopłatą]]-Tabela1[[#This Row],[Kapitał]]</f>
        <v>1935.3178935045528</v>
      </c>
      <c r="F254" s="19">
        <f t="shared" si="26"/>
        <v>1410.4423824693042</v>
      </c>
      <c r="G254" s="19">
        <v>0</v>
      </c>
      <c r="H254" s="19">
        <f t="shared" si="28"/>
        <v>3345.760275973857</v>
      </c>
      <c r="I254" s="19">
        <f>Tabela1[[#This Row],[Odsetki bez dopłat]]+Tabela1[[#This Row],[Kapitał]]</f>
        <v>3345.760275973857</v>
      </c>
      <c r="J254" s="19">
        <f t="shared" si="29"/>
        <v>288887.24164321361</v>
      </c>
      <c r="L254" s="1"/>
    </row>
    <row r="255" spans="2:12" x14ac:dyDescent="0.3">
      <c r="B255" s="18">
        <v>232</v>
      </c>
      <c r="C255" s="19">
        <f t="shared" si="30"/>
        <v>288887.24164321361</v>
      </c>
      <c r="D255" s="19">
        <f t="shared" si="27"/>
        <v>1925.9149442880907</v>
      </c>
      <c r="E255" s="19">
        <f>Tabela1[[#This Row],[Rata z dopłatą]]-Tabela1[[#This Row],[Kapitał]]</f>
        <v>1925.914944288091</v>
      </c>
      <c r="F255" s="19">
        <f t="shared" si="26"/>
        <v>1419.8453316857665</v>
      </c>
      <c r="G255" s="19">
        <v>0</v>
      </c>
      <c r="H255" s="19">
        <f t="shared" si="28"/>
        <v>3345.7602759738575</v>
      </c>
      <c r="I255" s="19">
        <f>Tabela1[[#This Row],[Odsetki bez dopłat]]+Tabela1[[#This Row],[Kapitał]]</f>
        <v>3345.7602759738575</v>
      </c>
      <c r="J255" s="19">
        <f t="shared" si="29"/>
        <v>287467.39631152782</v>
      </c>
      <c r="L255" s="1"/>
    </row>
    <row r="256" spans="2:12" x14ac:dyDescent="0.3">
      <c r="B256" s="18">
        <v>233</v>
      </c>
      <c r="C256" s="19">
        <f t="shared" si="30"/>
        <v>287467.39631152782</v>
      </c>
      <c r="D256" s="19">
        <f t="shared" si="27"/>
        <v>1916.4493087435187</v>
      </c>
      <c r="E256" s="19">
        <f>Tabela1[[#This Row],[Rata z dopłatą]]-Tabela1[[#This Row],[Kapitał]]</f>
        <v>1916.4493087435185</v>
      </c>
      <c r="F256" s="19">
        <f t="shared" si="26"/>
        <v>1429.3109672303381</v>
      </c>
      <c r="G256" s="19">
        <v>0</v>
      </c>
      <c r="H256" s="19">
        <f t="shared" si="28"/>
        <v>3345.7602759738566</v>
      </c>
      <c r="I256" s="19">
        <f>Tabela1[[#This Row],[Odsetki bez dopłat]]+Tabela1[[#This Row],[Kapitał]]</f>
        <v>3345.7602759738566</v>
      </c>
      <c r="J256" s="19">
        <f t="shared" si="29"/>
        <v>286038.08534429746</v>
      </c>
      <c r="L256" s="1"/>
    </row>
    <row r="257" spans="2:12" x14ac:dyDescent="0.3">
      <c r="B257" s="18">
        <v>234</v>
      </c>
      <c r="C257" s="19">
        <f t="shared" si="30"/>
        <v>286038.08534429746</v>
      </c>
      <c r="D257" s="19">
        <f t="shared" si="27"/>
        <v>1906.920568961983</v>
      </c>
      <c r="E257" s="19">
        <f>Tabela1[[#This Row],[Rata z dopłatą]]-Tabela1[[#This Row],[Kapitał]]</f>
        <v>1906.920568961983</v>
      </c>
      <c r="F257" s="19">
        <f t="shared" si="26"/>
        <v>1438.8397070118735</v>
      </c>
      <c r="G257" s="19">
        <v>0</v>
      </c>
      <c r="H257" s="19">
        <f t="shared" si="28"/>
        <v>3345.7602759738566</v>
      </c>
      <c r="I257" s="19">
        <f>Tabela1[[#This Row],[Odsetki bez dopłat]]+Tabela1[[#This Row],[Kapitał]]</f>
        <v>3345.7602759738566</v>
      </c>
      <c r="J257" s="19">
        <f t="shared" si="29"/>
        <v>284599.24563728558</v>
      </c>
      <c r="L257" s="1"/>
    </row>
    <row r="258" spans="2:12" x14ac:dyDescent="0.3">
      <c r="B258" s="18">
        <v>235</v>
      </c>
      <c r="C258" s="19">
        <f t="shared" si="30"/>
        <v>284599.24563728558</v>
      </c>
      <c r="D258" s="19">
        <f t="shared" si="27"/>
        <v>1897.3283042485707</v>
      </c>
      <c r="E258" s="19">
        <f>Tabela1[[#This Row],[Rata z dopłatą]]-Tabela1[[#This Row],[Kapitał]]</f>
        <v>1897.3283042485707</v>
      </c>
      <c r="F258" s="19">
        <f t="shared" si="26"/>
        <v>1448.4319717252863</v>
      </c>
      <c r="G258" s="19">
        <v>0</v>
      </c>
      <c r="H258" s="19">
        <f t="shared" si="28"/>
        <v>3345.760275973857</v>
      </c>
      <c r="I258" s="19">
        <f>Tabela1[[#This Row],[Odsetki bez dopłat]]+Tabela1[[#This Row],[Kapitał]]</f>
        <v>3345.760275973857</v>
      </c>
      <c r="J258" s="19">
        <f t="shared" si="29"/>
        <v>283150.81366556027</v>
      </c>
      <c r="L258" s="1"/>
    </row>
    <row r="259" spans="2:12" x14ac:dyDescent="0.3">
      <c r="B259" s="18">
        <v>236</v>
      </c>
      <c r="C259" s="19">
        <f t="shared" si="30"/>
        <v>283150.81366556027</v>
      </c>
      <c r="D259" s="19">
        <f t="shared" si="27"/>
        <v>1887.6720911037353</v>
      </c>
      <c r="E259" s="19">
        <f>Tabela1[[#This Row],[Rata z dopłatą]]-Tabela1[[#This Row],[Kapitał]]</f>
        <v>1887.6720911037355</v>
      </c>
      <c r="F259" s="19">
        <f t="shared" si="26"/>
        <v>1458.088184870121</v>
      </c>
      <c r="G259" s="19">
        <v>0</v>
      </c>
      <c r="H259" s="19">
        <f t="shared" si="28"/>
        <v>3345.7602759738566</v>
      </c>
      <c r="I259" s="19">
        <f>Tabela1[[#This Row],[Odsetki bez dopłat]]+Tabela1[[#This Row],[Kapitał]]</f>
        <v>3345.7602759738566</v>
      </c>
      <c r="J259" s="19">
        <f t="shared" si="29"/>
        <v>281692.72548069013</v>
      </c>
      <c r="L259" s="1"/>
    </row>
    <row r="260" spans="2:12" x14ac:dyDescent="0.3">
      <c r="B260" s="18">
        <v>237</v>
      </c>
      <c r="C260" s="19">
        <f t="shared" si="30"/>
        <v>281692.72548069013</v>
      </c>
      <c r="D260" s="19">
        <f t="shared" si="27"/>
        <v>1877.9515032046011</v>
      </c>
      <c r="E260" s="19">
        <f>Tabela1[[#This Row],[Rata z dopłatą]]-Tabela1[[#This Row],[Kapitał]]</f>
        <v>1877.9515032046013</v>
      </c>
      <c r="F260" s="19">
        <f t="shared" si="26"/>
        <v>1467.8087727692553</v>
      </c>
      <c r="G260" s="19">
        <v>0</v>
      </c>
      <c r="H260" s="19">
        <f t="shared" si="28"/>
        <v>3345.7602759738566</v>
      </c>
      <c r="I260" s="19">
        <f>Tabela1[[#This Row],[Odsetki bez dopłat]]+Tabela1[[#This Row],[Kapitał]]</f>
        <v>3345.7602759738566</v>
      </c>
      <c r="J260" s="19">
        <f t="shared" si="29"/>
        <v>280224.9167079209</v>
      </c>
      <c r="L260" s="1"/>
    </row>
    <row r="261" spans="2:12" x14ac:dyDescent="0.3">
      <c r="B261" s="18">
        <v>238</v>
      </c>
      <c r="C261" s="19">
        <f t="shared" si="30"/>
        <v>280224.9167079209</v>
      </c>
      <c r="D261" s="19">
        <f t="shared" si="27"/>
        <v>1868.1661113861394</v>
      </c>
      <c r="E261" s="19">
        <f>Tabela1[[#This Row],[Rata z dopłatą]]-Tabela1[[#This Row],[Kapitał]]</f>
        <v>1868.1661113861392</v>
      </c>
      <c r="F261" s="19">
        <f t="shared" si="26"/>
        <v>1477.5941645877174</v>
      </c>
      <c r="G261" s="19">
        <v>0</v>
      </c>
      <c r="H261" s="19">
        <f t="shared" si="28"/>
        <v>3345.7602759738566</v>
      </c>
      <c r="I261" s="19">
        <f>Tabela1[[#This Row],[Odsetki bez dopłat]]+Tabela1[[#This Row],[Kapitał]]</f>
        <v>3345.7602759738566</v>
      </c>
      <c r="J261" s="19">
        <f t="shared" si="29"/>
        <v>278747.32254333317</v>
      </c>
      <c r="L261" s="1"/>
    </row>
    <row r="262" spans="2:12" x14ac:dyDescent="0.3">
      <c r="B262" s="18">
        <v>239</v>
      </c>
      <c r="C262" s="19">
        <f t="shared" si="30"/>
        <v>278747.32254333317</v>
      </c>
      <c r="D262" s="19">
        <f t="shared" si="27"/>
        <v>1858.3154836222211</v>
      </c>
      <c r="E262" s="19">
        <f>Tabela1[[#This Row],[Rata z dopłatą]]-Tabela1[[#This Row],[Kapitał]]</f>
        <v>1858.3154836222213</v>
      </c>
      <c r="F262" s="19">
        <f t="shared" si="26"/>
        <v>1487.4447923516352</v>
      </c>
      <c r="G262" s="19">
        <v>0</v>
      </c>
      <c r="H262" s="19">
        <f t="shared" si="28"/>
        <v>3345.7602759738566</v>
      </c>
      <c r="I262" s="19">
        <f>Tabela1[[#This Row],[Odsetki bez dopłat]]+Tabela1[[#This Row],[Kapitał]]</f>
        <v>3345.7602759738566</v>
      </c>
      <c r="J262" s="19">
        <f t="shared" si="29"/>
        <v>277259.87775098154</v>
      </c>
      <c r="L262" s="1"/>
    </row>
    <row r="263" spans="2:12" x14ac:dyDescent="0.3">
      <c r="B263" s="18">
        <v>240</v>
      </c>
      <c r="C263" s="19">
        <f t="shared" si="30"/>
        <v>277259.87775098154</v>
      </c>
      <c r="D263" s="19">
        <f t="shared" si="27"/>
        <v>1848.3991850065438</v>
      </c>
      <c r="E263" s="19">
        <f>Tabela1[[#This Row],[Rata z dopłatą]]-Tabela1[[#This Row],[Kapitał]]</f>
        <v>1848.399185006544</v>
      </c>
      <c r="F263" s="19">
        <f t="shared" si="26"/>
        <v>1497.3610909673125</v>
      </c>
      <c r="G263" s="19">
        <v>0</v>
      </c>
      <c r="H263" s="19">
        <f t="shared" si="28"/>
        <v>3345.7602759738566</v>
      </c>
      <c r="I263" s="19">
        <f>Tabela1[[#This Row],[Odsetki bez dopłat]]+Tabela1[[#This Row],[Kapitał]]</f>
        <v>3345.7602759738566</v>
      </c>
      <c r="J263" s="19">
        <f t="shared" si="29"/>
        <v>275762.51666001423</v>
      </c>
      <c r="L263" s="1"/>
    </row>
    <row r="264" spans="2:12" x14ac:dyDescent="0.3">
      <c r="B264" s="18">
        <v>241</v>
      </c>
      <c r="C264" s="19">
        <f t="shared" si="30"/>
        <v>275762.51666001423</v>
      </c>
      <c r="D264" s="19">
        <f t="shared" si="27"/>
        <v>1838.416777733428</v>
      </c>
      <c r="E264" s="19">
        <f>Tabela1[[#This Row],[Rata z dopłatą]]-Tabela1[[#This Row],[Kapitał]]</f>
        <v>1838.416777733428</v>
      </c>
      <c r="F264" s="19">
        <f t="shared" si="26"/>
        <v>1507.3434982404281</v>
      </c>
      <c r="G264" s="19">
        <v>0</v>
      </c>
      <c r="H264" s="19">
        <f t="shared" si="28"/>
        <v>3345.7602759738561</v>
      </c>
      <c r="I264" s="19">
        <f>Tabela1[[#This Row],[Odsetki bez dopłat]]+Tabela1[[#This Row],[Kapitał]]</f>
        <v>3345.7602759738561</v>
      </c>
      <c r="J264" s="19">
        <f t="shared" si="29"/>
        <v>274255.17316177383</v>
      </c>
      <c r="L264" s="1"/>
    </row>
    <row r="265" spans="2:12" x14ac:dyDescent="0.3">
      <c r="B265" s="18">
        <v>242</v>
      </c>
      <c r="C265" s="19">
        <f t="shared" si="30"/>
        <v>274255.17316177383</v>
      </c>
      <c r="D265" s="19">
        <f t="shared" si="27"/>
        <v>1828.3678210784922</v>
      </c>
      <c r="E265" s="19">
        <f>Tabela1[[#This Row],[Rata z dopłatą]]-Tabela1[[#This Row],[Kapitał]]</f>
        <v>1828.3678210784922</v>
      </c>
      <c r="F265" s="19">
        <f t="shared" si="26"/>
        <v>1517.3924548953644</v>
      </c>
      <c r="G265" s="19">
        <v>0</v>
      </c>
      <c r="H265" s="19">
        <f t="shared" si="28"/>
        <v>3345.7602759738566</v>
      </c>
      <c r="I265" s="19">
        <f>Tabela1[[#This Row],[Odsetki bez dopłat]]+Tabela1[[#This Row],[Kapitał]]</f>
        <v>3345.7602759738566</v>
      </c>
      <c r="J265" s="19">
        <f t="shared" si="29"/>
        <v>272737.78070687846</v>
      </c>
      <c r="L265" s="1"/>
    </row>
    <row r="266" spans="2:12" x14ac:dyDescent="0.3">
      <c r="B266" s="18">
        <v>243</v>
      </c>
      <c r="C266" s="19">
        <f t="shared" si="30"/>
        <v>272737.78070687846</v>
      </c>
      <c r="D266" s="19">
        <f t="shared" si="27"/>
        <v>1818.2518713791897</v>
      </c>
      <c r="E266" s="19">
        <f>Tabela1[[#This Row],[Rata z dopłatą]]-Tabela1[[#This Row],[Kapitał]]</f>
        <v>1818.2518713791897</v>
      </c>
      <c r="F266" s="19">
        <f t="shared" si="26"/>
        <v>1527.5084045946669</v>
      </c>
      <c r="G266" s="19">
        <v>0</v>
      </c>
      <c r="H266" s="19">
        <f t="shared" si="28"/>
        <v>3345.7602759738566</v>
      </c>
      <c r="I266" s="19">
        <f>Tabela1[[#This Row],[Odsetki bez dopłat]]+Tabela1[[#This Row],[Kapitał]]</f>
        <v>3345.7602759738566</v>
      </c>
      <c r="J266" s="19">
        <f t="shared" si="29"/>
        <v>271210.27230228379</v>
      </c>
      <c r="L266" s="1"/>
    </row>
    <row r="267" spans="2:12" x14ac:dyDescent="0.3">
      <c r="B267" s="18">
        <v>244</v>
      </c>
      <c r="C267" s="19">
        <f t="shared" si="30"/>
        <v>271210.27230228379</v>
      </c>
      <c r="D267" s="19">
        <f t="shared" si="27"/>
        <v>1808.0684820152253</v>
      </c>
      <c r="E267" s="19">
        <f>Tabela1[[#This Row],[Rata z dopłatą]]-Tabela1[[#This Row],[Kapitał]]</f>
        <v>1808.0684820152251</v>
      </c>
      <c r="F267" s="19">
        <f t="shared" si="26"/>
        <v>1537.6917939586315</v>
      </c>
      <c r="G267" s="19">
        <v>0</v>
      </c>
      <c r="H267" s="19">
        <f t="shared" si="28"/>
        <v>3345.7602759738566</v>
      </c>
      <c r="I267" s="19">
        <f>Tabela1[[#This Row],[Odsetki bez dopłat]]+Tabela1[[#This Row],[Kapitał]]</f>
        <v>3345.7602759738566</v>
      </c>
      <c r="J267" s="19">
        <f t="shared" si="29"/>
        <v>269672.58050832513</v>
      </c>
      <c r="L267" s="1"/>
    </row>
    <row r="268" spans="2:12" x14ac:dyDescent="0.3">
      <c r="B268" s="18">
        <v>245</v>
      </c>
      <c r="C268" s="19">
        <f t="shared" si="30"/>
        <v>269672.58050832513</v>
      </c>
      <c r="D268" s="19">
        <f t="shared" si="27"/>
        <v>1797.8172033888343</v>
      </c>
      <c r="E268" s="19">
        <f>Tabela1[[#This Row],[Rata z dopłatą]]-Tabela1[[#This Row],[Kapitał]]</f>
        <v>1797.8172033888341</v>
      </c>
      <c r="F268" s="19">
        <f t="shared" si="26"/>
        <v>1547.9430725850225</v>
      </c>
      <c r="G268" s="19">
        <v>0</v>
      </c>
      <c r="H268" s="19">
        <f t="shared" si="28"/>
        <v>3345.7602759738566</v>
      </c>
      <c r="I268" s="19">
        <f>Tabela1[[#This Row],[Odsetki bez dopłat]]+Tabela1[[#This Row],[Kapitał]]</f>
        <v>3345.7602759738566</v>
      </c>
      <c r="J268" s="19">
        <f t="shared" si="29"/>
        <v>268124.63743574009</v>
      </c>
      <c r="L268" s="1"/>
    </row>
    <row r="269" spans="2:12" x14ac:dyDescent="0.3">
      <c r="B269" s="18">
        <v>246</v>
      </c>
      <c r="C269" s="19">
        <f t="shared" si="30"/>
        <v>268124.63743574009</v>
      </c>
      <c r="D269" s="19">
        <f t="shared" si="27"/>
        <v>1787.4975829049338</v>
      </c>
      <c r="E269" s="19">
        <f>Tabela1[[#This Row],[Rata z dopłatą]]-Tabela1[[#This Row],[Kapitał]]</f>
        <v>1787.4975829049336</v>
      </c>
      <c r="F269" s="19">
        <f t="shared" si="26"/>
        <v>1558.2626930689221</v>
      </c>
      <c r="G269" s="19">
        <v>0</v>
      </c>
      <c r="H269" s="19">
        <f t="shared" si="28"/>
        <v>3345.7602759738556</v>
      </c>
      <c r="I269" s="19">
        <f>Tabela1[[#This Row],[Odsetki bez dopłat]]+Tabela1[[#This Row],[Kapitał]]</f>
        <v>3345.7602759738556</v>
      </c>
      <c r="J269" s="19">
        <f t="shared" si="29"/>
        <v>266566.37474267115</v>
      </c>
      <c r="L269" s="1"/>
    </row>
    <row r="270" spans="2:12" x14ac:dyDescent="0.3">
      <c r="B270" s="18">
        <v>247</v>
      </c>
      <c r="C270" s="19">
        <f t="shared" si="30"/>
        <v>266566.37474267115</v>
      </c>
      <c r="D270" s="19">
        <f t="shared" si="27"/>
        <v>1777.1091649511409</v>
      </c>
      <c r="E270" s="19">
        <f>Tabela1[[#This Row],[Rata z dopłatą]]-Tabela1[[#This Row],[Kapitał]]</f>
        <v>1777.1091649511409</v>
      </c>
      <c r="F270" s="19">
        <f t="shared" si="26"/>
        <v>1568.6511110227148</v>
      </c>
      <c r="G270" s="19">
        <v>0</v>
      </c>
      <c r="H270" s="19">
        <f t="shared" si="28"/>
        <v>3345.7602759738556</v>
      </c>
      <c r="I270" s="19">
        <f>Tabela1[[#This Row],[Odsetki bez dopłat]]+Tabela1[[#This Row],[Kapitał]]</f>
        <v>3345.7602759738556</v>
      </c>
      <c r="J270" s="19">
        <f t="shared" si="29"/>
        <v>264997.72363164846</v>
      </c>
      <c r="L270" s="1"/>
    </row>
    <row r="271" spans="2:12" x14ac:dyDescent="0.3">
      <c r="B271" s="18">
        <v>248</v>
      </c>
      <c r="C271" s="19">
        <f t="shared" si="30"/>
        <v>264997.72363164846</v>
      </c>
      <c r="D271" s="19">
        <f t="shared" si="27"/>
        <v>1766.6514908776564</v>
      </c>
      <c r="E271" s="19">
        <f>Tabela1[[#This Row],[Rata z dopłatą]]-Tabela1[[#This Row],[Kapitał]]</f>
        <v>1766.6514908776564</v>
      </c>
      <c r="F271" s="19">
        <f t="shared" si="26"/>
        <v>1579.1087850961997</v>
      </c>
      <c r="G271" s="19">
        <v>0</v>
      </c>
      <c r="H271" s="19">
        <f t="shared" si="28"/>
        <v>3345.7602759738561</v>
      </c>
      <c r="I271" s="19">
        <f>Tabela1[[#This Row],[Odsetki bez dopłat]]+Tabela1[[#This Row],[Kapitał]]</f>
        <v>3345.7602759738561</v>
      </c>
      <c r="J271" s="19">
        <f t="shared" si="29"/>
        <v>263418.61484655226</v>
      </c>
      <c r="L271" s="1"/>
    </row>
    <row r="272" spans="2:12" x14ac:dyDescent="0.3">
      <c r="B272" s="18">
        <v>249</v>
      </c>
      <c r="C272" s="19">
        <f t="shared" si="30"/>
        <v>263418.61484655226</v>
      </c>
      <c r="D272" s="19">
        <f t="shared" si="27"/>
        <v>1756.1240989770151</v>
      </c>
      <c r="E272" s="19">
        <f>Tabela1[[#This Row],[Rata z dopłatą]]-Tabela1[[#This Row],[Kapitał]]</f>
        <v>1756.1240989770154</v>
      </c>
      <c r="F272" s="19">
        <f t="shared" ref="F272:F335" si="31">IF($J$17-B272&gt;=0,PPMT($J$11/12,1,$J$17-B271,-C272),0)</f>
        <v>1589.6361769968412</v>
      </c>
      <c r="G272" s="19">
        <v>0</v>
      </c>
      <c r="H272" s="19">
        <f t="shared" si="28"/>
        <v>3345.7602759738566</v>
      </c>
      <c r="I272" s="19">
        <f>Tabela1[[#This Row],[Odsetki bez dopłat]]+Tabela1[[#This Row],[Kapitał]]</f>
        <v>3345.7602759738566</v>
      </c>
      <c r="J272" s="19">
        <f t="shared" si="29"/>
        <v>261828.97866955542</v>
      </c>
      <c r="L272" s="1"/>
    </row>
    <row r="273" spans="2:12" x14ac:dyDescent="0.3">
      <c r="B273" s="18">
        <v>250</v>
      </c>
      <c r="C273" s="19">
        <f t="shared" si="30"/>
        <v>261828.97866955542</v>
      </c>
      <c r="D273" s="19">
        <f t="shared" ref="D273:D336" si="32">C273*$J$11/12</f>
        <v>1745.5265244637028</v>
      </c>
      <c r="E273" s="19">
        <f>Tabela1[[#This Row],[Rata z dopłatą]]-Tabela1[[#This Row],[Kapitał]]</f>
        <v>1745.5265244637028</v>
      </c>
      <c r="F273" s="19">
        <f t="shared" si="31"/>
        <v>1600.2337515101528</v>
      </c>
      <c r="G273" s="19">
        <v>0</v>
      </c>
      <c r="H273" s="19">
        <f t="shared" si="28"/>
        <v>3345.7602759738556</v>
      </c>
      <c r="I273" s="19">
        <f>Tabela1[[#This Row],[Odsetki bez dopłat]]+Tabela1[[#This Row],[Kapitał]]</f>
        <v>3345.7602759738556</v>
      </c>
      <c r="J273" s="19">
        <f t="shared" si="29"/>
        <v>260228.74491804527</v>
      </c>
      <c r="L273" s="1"/>
    </row>
    <row r="274" spans="2:12" x14ac:dyDescent="0.3">
      <c r="B274" s="18">
        <v>251</v>
      </c>
      <c r="C274" s="19">
        <f t="shared" si="30"/>
        <v>260228.74491804527</v>
      </c>
      <c r="D274" s="19">
        <f t="shared" si="32"/>
        <v>1734.8582994536353</v>
      </c>
      <c r="E274" s="19">
        <f>Tabela1[[#This Row],[Rata z dopłatą]]-Tabela1[[#This Row],[Kapitał]]</f>
        <v>1734.8582994536355</v>
      </c>
      <c r="F274" s="19">
        <f t="shared" si="31"/>
        <v>1610.9019765202211</v>
      </c>
      <c r="G274" s="19">
        <v>0</v>
      </c>
      <c r="H274" s="19">
        <f t="shared" ref="H274:H337" si="33">D274+F274-G274</f>
        <v>3345.7602759738566</v>
      </c>
      <c r="I274" s="19">
        <f>Tabela1[[#This Row],[Odsetki bez dopłat]]+Tabela1[[#This Row],[Kapitał]]</f>
        <v>3345.7602759738566</v>
      </c>
      <c r="J274" s="19">
        <f t="shared" si="29"/>
        <v>258617.84294152504</v>
      </c>
      <c r="L274" s="1"/>
    </row>
    <row r="275" spans="2:12" x14ac:dyDescent="0.3">
      <c r="B275" s="18">
        <v>252</v>
      </c>
      <c r="C275" s="19">
        <f t="shared" si="30"/>
        <v>258617.84294152504</v>
      </c>
      <c r="D275" s="19">
        <f t="shared" si="32"/>
        <v>1724.1189529435003</v>
      </c>
      <c r="E275" s="19">
        <f>Tabela1[[#This Row],[Rata z dopłatą]]-Tabela1[[#This Row],[Kapitał]]</f>
        <v>1724.1189529435005</v>
      </c>
      <c r="F275" s="19">
        <f t="shared" si="31"/>
        <v>1621.641323030356</v>
      </c>
      <c r="G275" s="19">
        <v>0</v>
      </c>
      <c r="H275" s="19">
        <f t="shared" si="33"/>
        <v>3345.7602759738566</v>
      </c>
      <c r="I275" s="19">
        <f>Tabela1[[#This Row],[Odsetki bez dopłat]]+Tabela1[[#This Row],[Kapitał]]</f>
        <v>3345.7602759738566</v>
      </c>
      <c r="J275" s="19">
        <f t="shared" si="29"/>
        <v>256996.2016184947</v>
      </c>
      <c r="L275" s="1"/>
    </row>
    <row r="276" spans="2:12" x14ac:dyDescent="0.3">
      <c r="B276" s="18">
        <v>253</v>
      </c>
      <c r="C276" s="19">
        <f t="shared" si="30"/>
        <v>256996.2016184947</v>
      </c>
      <c r="D276" s="19">
        <f t="shared" si="32"/>
        <v>1713.3080107899648</v>
      </c>
      <c r="E276" s="19">
        <f>Tabela1[[#This Row],[Rata z dopłatą]]-Tabela1[[#This Row],[Kapitał]]</f>
        <v>1713.308010789965</v>
      </c>
      <c r="F276" s="19">
        <f t="shared" si="31"/>
        <v>1632.4522651838915</v>
      </c>
      <c r="G276" s="19">
        <v>0</v>
      </c>
      <c r="H276" s="19">
        <f t="shared" si="33"/>
        <v>3345.7602759738566</v>
      </c>
      <c r="I276" s="19">
        <f>Tabela1[[#This Row],[Odsetki bez dopłat]]+Tabela1[[#This Row],[Kapitał]]</f>
        <v>3345.7602759738566</v>
      </c>
      <c r="J276" s="19">
        <f t="shared" si="29"/>
        <v>255363.74935331082</v>
      </c>
      <c r="L276" s="1"/>
    </row>
    <row r="277" spans="2:12" x14ac:dyDescent="0.3">
      <c r="B277" s="18">
        <v>254</v>
      </c>
      <c r="C277" s="19">
        <f t="shared" si="30"/>
        <v>255363.74935331082</v>
      </c>
      <c r="D277" s="19">
        <f t="shared" si="32"/>
        <v>1702.4249956887388</v>
      </c>
      <c r="E277" s="19">
        <f>Tabela1[[#This Row],[Rata z dopłatą]]-Tabela1[[#This Row],[Kapitał]]</f>
        <v>1702.4249956887386</v>
      </c>
      <c r="F277" s="19">
        <f t="shared" si="31"/>
        <v>1643.335280285118</v>
      </c>
      <c r="G277" s="19">
        <v>0</v>
      </c>
      <c r="H277" s="19">
        <f t="shared" si="33"/>
        <v>3345.7602759738566</v>
      </c>
      <c r="I277" s="19">
        <f>Tabela1[[#This Row],[Odsetki bez dopłat]]+Tabela1[[#This Row],[Kapitał]]</f>
        <v>3345.7602759738566</v>
      </c>
      <c r="J277" s="19">
        <f t="shared" si="29"/>
        <v>253720.41407302569</v>
      </c>
      <c r="L277" s="1"/>
    </row>
    <row r="278" spans="2:12" x14ac:dyDescent="0.3">
      <c r="B278" s="18">
        <v>255</v>
      </c>
      <c r="C278" s="19">
        <f t="shared" si="30"/>
        <v>253720.41407302569</v>
      </c>
      <c r="D278" s="19">
        <f t="shared" si="32"/>
        <v>1691.4694271535045</v>
      </c>
      <c r="E278" s="19">
        <f>Tabela1[[#This Row],[Rata z dopłatą]]-Tabela1[[#This Row],[Kapitał]]</f>
        <v>1691.4694271535045</v>
      </c>
      <c r="F278" s="19">
        <f t="shared" si="31"/>
        <v>1654.290848820352</v>
      </c>
      <c r="G278" s="19">
        <v>0</v>
      </c>
      <c r="H278" s="19">
        <f t="shared" si="33"/>
        <v>3345.7602759738566</v>
      </c>
      <c r="I278" s="19">
        <f>Tabela1[[#This Row],[Odsetki bez dopłat]]+Tabela1[[#This Row],[Kapitał]]</f>
        <v>3345.7602759738566</v>
      </c>
      <c r="J278" s="19">
        <f t="shared" si="29"/>
        <v>252066.12322420534</v>
      </c>
      <c r="L278" s="1"/>
    </row>
    <row r="279" spans="2:12" x14ac:dyDescent="0.3">
      <c r="B279" s="18">
        <v>256</v>
      </c>
      <c r="C279" s="19">
        <f t="shared" si="30"/>
        <v>252066.12322420534</v>
      </c>
      <c r="D279" s="19">
        <f t="shared" si="32"/>
        <v>1680.4408214947023</v>
      </c>
      <c r="E279" s="19">
        <f>Tabela1[[#This Row],[Rata z dopłatą]]-Tabela1[[#This Row],[Kapitał]]</f>
        <v>1680.4408214947023</v>
      </c>
      <c r="F279" s="19">
        <f t="shared" si="31"/>
        <v>1665.3194544791543</v>
      </c>
      <c r="G279" s="19">
        <v>0</v>
      </c>
      <c r="H279" s="19">
        <f t="shared" si="33"/>
        <v>3345.7602759738566</v>
      </c>
      <c r="I279" s="19">
        <f>Tabela1[[#This Row],[Odsetki bez dopłat]]+Tabela1[[#This Row],[Kapitał]]</f>
        <v>3345.7602759738566</v>
      </c>
      <c r="J279" s="19">
        <f t="shared" si="29"/>
        <v>250400.80376972619</v>
      </c>
      <c r="L279" s="1"/>
    </row>
    <row r="280" spans="2:12" x14ac:dyDescent="0.3">
      <c r="B280" s="18">
        <v>257</v>
      </c>
      <c r="C280" s="19">
        <f t="shared" si="30"/>
        <v>250400.80376972619</v>
      </c>
      <c r="D280" s="19">
        <f t="shared" si="32"/>
        <v>1669.3386917981745</v>
      </c>
      <c r="E280" s="19">
        <f>Tabela1[[#This Row],[Rata z dopłatą]]-Tabela1[[#This Row],[Kapitał]]</f>
        <v>1669.3386917981745</v>
      </c>
      <c r="F280" s="19">
        <f t="shared" si="31"/>
        <v>1676.4215841756816</v>
      </c>
      <c r="G280" s="19">
        <v>0</v>
      </c>
      <c r="H280" s="19">
        <f t="shared" si="33"/>
        <v>3345.7602759738561</v>
      </c>
      <c r="I280" s="19">
        <f>Tabela1[[#This Row],[Odsetki bez dopłat]]+Tabela1[[#This Row],[Kapitał]]</f>
        <v>3345.7602759738561</v>
      </c>
      <c r="J280" s="19">
        <f t="shared" si="29"/>
        <v>248724.38218555049</v>
      </c>
      <c r="L280" s="1"/>
    </row>
    <row r="281" spans="2:12" x14ac:dyDescent="0.3">
      <c r="B281" s="18">
        <v>258</v>
      </c>
      <c r="C281" s="19">
        <f t="shared" si="30"/>
        <v>248724.38218555049</v>
      </c>
      <c r="D281" s="19">
        <f t="shared" si="32"/>
        <v>1658.16254790367</v>
      </c>
      <c r="E281" s="19">
        <f>Tabela1[[#This Row],[Rata z dopłatą]]-Tabela1[[#This Row],[Kapitał]]</f>
        <v>1658.1625479036702</v>
      </c>
      <c r="F281" s="19">
        <f t="shared" si="31"/>
        <v>1687.5977280701863</v>
      </c>
      <c r="G281" s="19">
        <v>0</v>
      </c>
      <c r="H281" s="19">
        <f t="shared" si="33"/>
        <v>3345.7602759738566</v>
      </c>
      <c r="I281" s="19">
        <f>Tabela1[[#This Row],[Odsetki bez dopłat]]+Tabela1[[#This Row],[Kapitał]]</f>
        <v>3345.7602759738566</v>
      </c>
      <c r="J281" s="19">
        <f t="shared" ref="J281:J344" si="34">IF(F281=0,0,C281-F281)</f>
        <v>247036.7844574803</v>
      </c>
      <c r="L281" s="1"/>
    </row>
    <row r="282" spans="2:12" x14ac:dyDescent="0.3">
      <c r="B282" s="18">
        <v>259</v>
      </c>
      <c r="C282" s="19">
        <f t="shared" ref="C282:C345" si="35">IF(F281=0,0,C281-F281)</f>
        <v>247036.7844574803</v>
      </c>
      <c r="D282" s="19">
        <f t="shared" si="32"/>
        <v>1646.9118963832022</v>
      </c>
      <c r="E282" s="19">
        <f>Tabela1[[#This Row],[Rata z dopłatą]]-Tabela1[[#This Row],[Kapitał]]</f>
        <v>1646.9118963832022</v>
      </c>
      <c r="F282" s="19">
        <f t="shared" si="31"/>
        <v>1698.8483795906543</v>
      </c>
      <c r="G282" s="19">
        <v>0</v>
      </c>
      <c r="H282" s="19">
        <f t="shared" si="33"/>
        <v>3345.7602759738566</v>
      </c>
      <c r="I282" s="19">
        <f>Tabela1[[#This Row],[Odsetki bez dopłat]]+Tabela1[[#This Row],[Kapitał]]</f>
        <v>3345.7602759738566</v>
      </c>
      <c r="J282" s="19">
        <f t="shared" si="34"/>
        <v>245337.93607788964</v>
      </c>
      <c r="L282" s="1"/>
    </row>
    <row r="283" spans="2:12" x14ac:dyDescent="0.3">
      <c r="B283" s="18">
        <v>260</v>
      </c>
      <c r="C283" s="19">
        <f t="shared" si="35"/>
        <v>245337.93607788964</v>
      </c>
      <c r="D283" s="19">
        <f t="shared" si="32"/>
        <v>1635.5862405192645</v>
      </c>
      <c r="E283" s="19">
        <f>Tabela1[[#This Row],[Rata z dopłatą]]-Tabela1[[#This Row],[Kapitał]]</f>
        <v>1635.5862405192645</v>
      </c>
      <c r="F283" s="19">
        <f t="shared" si="31"/>
        <v>1710.1740354545916</v>
      </c>
      <c r="G283" s="19">
        <v>0</v>
      </c>
      <c r="H283" s="19">
        <f t="shared" si="33"/>
        <v>3345.7602759738561</v>
      </c>
      <c r="I283" s="19">
        <f>Tabela1[[#This Row],[Odsetki bez dopłat]]+Tabela1[[#This Row],[Kapitał]]</f>
        <v>3345.7602759738561</v>
      </c>
      <c r="J283" s="19">
        <f t="shared" si="34"/>
        <v>243627.76204243503</v>
      </c>
      <c r="L283" s="1"/>
    </row>
    <row r="284" spans="2:12" x14ac:dyDescent="0.3">
      <c r="B284" s="18">
        <v>261</v>
      </c>
      <c r="C284" s="19">
        <f t="shared" si="35"/>
        <v>243627.76204243503</v>
      </c>
      <c r="D284" s="19">
        <f t="shared" si="32"/>
        <v>1624.1850802829003</v>
      </c>
      <c r="E284" s="19">
        <f>Tabela1[[#This Row],[Rata z dopłatą]]-Tabela1[[#This Row],[Kapitał]]</f>
        <v>1624.1850802829001</v>
      </c>
      <c r="F284" s="19">
        <f t="shared" si="31"/>
        <v>1721.5751956909555</v>
      </c>
      <c r="G284" s="19">
        <v>0</v>
      </c>
      <c r="H284" s="19">
        <f t="shared" si="33"/>
        <v>3345.7602759738556</v>
      </c>
      <c r="I284" s="19">
        <f>Tabela1[[#This Row],[Odsetki bez dopłat]]+Tabela1[[#This Row],[Kapitał]]</f>
        <v>3345.7602759738556</v>
      </c>
      <c r="J284" s="19">
        <f t="shared" si="34"/>
        <v>241906.18684674407</v>
      </c>
      <c r="L284" s="1"/>
    </row>
    <row r="285" spans="2:12" x14ac:dyDescent="0.3">
      <c r="B285" s="18">
        <v>262</v>
      </c>
      <c r="C285" s="19">
        <f t="shared" si="35"/>
        <v>241906.18684674407</v>
      </c>
      <c r="D285" s="19">
        <f t="shared" si="32"/>
        <v>1612.7079123116271</v>
      </c>
      <c r="E285" s="19">
        <f>Tabela1[[#This Row],[Rata z dopłatą]]-Tabela1[[#This Row],[Kapitał]]</f>
        <v>1612.7079123116271</v>
      </c>
      <c r="F285" s="19">
        <f t="shared" si="31"/>
        <v>1733.0523636622281</v>
      </c>
      <c r="G285" s="19">
        <v>0</v>
      </c>
      <c r="H285" s="19">
        <f t="shared" si="33"/>
        <v>3345.7602759738552</v>
      </c>
      <c r="I285" s="19">
        <f>Tabela1[[#This Row],[Odsetki bez dopłat]]+Tabela1[[#This Row],[Kapitał]]</f>
        <v>3345.7602759738552</v>
      </c>
      <c r="J285" s="19">
        <f t="shared" si="34"/>
        <v>240173.13448308184</v>
      </c>
      <c r="L285" s="1"/>
    </row>
    <row r="286" spans="2:12" x14ac:dyDescent="0.3">
      <c r="B286" s="18">
        <v>263</v>
      </c>
      <c r="C286" s="19">
        <f t="shared" si="35"/>
        <v>240173.13448308184</v>
      </c>
      <c r="D286" s="19">
        <f t="shared" si="32"/>
        <v>1601.1542298872125</v>
      </c>
      <c r="E286" s="19">
        <f>Tabela1[[#This Row],[Rata z dopłatą]]-Tabela1[[#This Row],[Kapitał]]</f>
        <v>1601.1542298872128</v>
      </c>
      <c r="F286" s="19">
        <f t="shared" si="31"/>
        <v>1744.6060460866429</v>
      </c>
      <c r="G286" s="19">
        <v>0</v>
      </c>
      <c r="H286" s="19">
        <f t="shared" si="33"/>
        <v>3345.7602759738556</v>
      </c>
      <c r="I286" s="19">
        <f>Tabela1[[#This Row],[Odsetki bez dopłat]]+Tabela1[[#This Row],[Kapitał]]</f>
        <v>3345.7602759738556</v>
      </c>
      <c r="J286" s="19">
        <f t="shared" si="34"/>
        <v>238428.5284369952</v>
      </c>
      <c r="L286" s="1"/>
    </row>
    <row r="287" spans="2:12" x14ac:dyDescent="0.3">
      <c r="B287" s="18">
        <v>264</v>
      </c>
      <c r="C287" s="19">
        <f t="shared" si="35"/>
        <v>238428.5284369952</v>
      </c>
      <c r="D287" s="19">
        <f t="shared" si="32"/>
        <v>1589.5235229133013</v>
      </c>
      <c r="E287" s="19">
        <f>Tabela1[[#This Row],[Rata z dopłatą]]-Tabela1[[#This Row],[Kapitał]]</f>
        <v>1589.5235229133013</v>
      </c>
      <c r="F287" s="19">
        <f t="shared" si="31"/>
        <v>1756.2367530605543</v>
      </c>
      <c r="G287" s="19">
        <v>0</v>
      </c>
      <c r="H287" s="19">
        <f t="shared" si="33"/>
        <v>3345.7602759738556</v>
      </c>
      <c r="I287" s="19">
        <f>Tabela1[[#This Row],[Odsetki bez dopłat]]+Tabela1[[#This Row],[Kapitał]]</f>
        <v>3345.7602759738556</v>
      </c>
      <c r="J287" s="19">
        <f t="shared" si="34"/>
        <v>236672.29168393466</v>
      </c>
      <c r="L287" s="1"/>
    </row>
    <row r="288" spans="2:12" x14ac:dyDescent="0.3">
      <c r="B288" s="18">
        <v>265</v>
      </c>
      <c r="C288" s="19">
        <f t="shared" si="35"/>
        <v>236672.29168393466</v>
      </c>
      <c r="D288" s="19">
        <f t="shared" si="32"/>
        <v>1577.8152778928977</v>
      </c>
      <c r="E288" s="19">
        <f>Tabela1[[#This Row],[Rata z dopłatą]]-Tabela1[[#This Row],[Kapitał]]</f>
        <v>1577.8152778928977</v>
      </c>
      <c r="F288" s="19">
        <f t="shared" si="31"/>
        <v>1767.9449980809584</v>
      </c>
      <c r="G288" s="19">
        <v>0</v>
      </c>
      <c r="H288" s="19">
        <f t="shared" si="33"/>
        <v>3345.7602759738561</v>
      </c>
      <c r="I288" s="19">
        <f>Tabela1[[#This Row],[Odsetki bez dopłat]]+Tabela1[[#This Row],[Kapitał]]</f>
        <v>3345.7602759738561</v>
      </c>
      <c r="J288" s="19">
        <f t="shared" si="34"/>
        <v>234904.3466858537</v>
      </c>
      <c r="L288" s="1"/>
    </row>
    <row r="289" spans="2:12" x14ac:dyDescent="0.3">
      <c r="B289" s="18">
        <v>266</v>
      </c>
      <c r="C289" s="19">
        <f t="shared" si="35"/>
        <v>234904.3466858537</v>
      </c>
      <c r="D289" s="19">
        <f t="shared" si="32"/>
        <v>1566.0289779056914</v>
      </c>
      <c r="E289" s="19">
        <f>Tabela1[[#This Row],[Rata z dopłatą]]-Tabela1[[#This Row],[Kapitał]]</f>
        <v>1566.0289779056914</v>
      </c>
      <c r="F289" s="19">
        <f t="shared" si="31"/>
        <v>1779.7312980681647</v>
      </c>
      <c r="G289" s="19">
        <v>0</v>
      </c>
      <c r="H289" s="19">
        <f t="shared" si="33"/>
        <v>3345.7602759738561</v>
      </c>
      <c r="I289" s="19">
        <f>Tabela1[[#This Row],[Odsetki bez dopłat]]+Tabela1[[#This Row],[Kapitał]]</f>
        <v>3345.7602759738561</v>
      </c>
      <c r="J289" s="19">
        <f t="shared" si="34"/>
        <v>233124.61538778554</v>
      </c>
      <c r="L289" s="1"/>
    </row>
    <row r="290" spans="2:12" x14ac:dyDescent="0.3">
      <c r="B290" s="18">
        <v>267</v>
      </c>
      <c r="C290" s="19">
        <f t="shared" si="35"/>
        <v>233124.61538778554</v>
      </c>
      <c r="D290" s="19">
        <f t="shared" si="32"/>
        <v>1554.1641025852368</v>
      </c>
      <c r="E290" s="19">
        <f>Tabela1[[#This Row],[Rata z dopłatą]]-Tabela1[[#This Row],[Kapitał]]</f>
        <v>1554.1641025852366</v>
      </c>
      <c r="F290" s="19">
        <f t="shared" si="31"/>
        <v>1791.596173388619</v>
      </c>
      <c r="G290" s="19">
        <v>0</v>
      </c>
      <c r="H290" s="19">
        <f t="shared" si="33"/>
        <v>3345.7602759738556</v>
      </c>
      <c r="I290" s="19">
        <f>Tabela1[[#This Row],[Odsetki bez dopłat]]+Tabela1[[#This Row],[Kapitał]]</f>
        <v>3345.7602759738556</v>
      </c>
      <c r="J290" s="19">
        <f t="shared" si="34"/>
        <v>231333.01921439692</v>
      </c>
      <c r="L290" s="1"/>
    </row>
    <row r="291" spans="2:12" x14ac:dyDescent="0.3">
      <c r="B291" s="18">
        <v>268</v>
      </c>
      <c r="C291" s="19">
        <f t="shared" si="35"/>
        <v>231333.01921439692</v>
      </c>
      <c r="D291" s="19">
        <f t="shared" si="32"/>
        <v>1542.2201280959796</v>
      </c>
      <c r="E291" s="19">
        <f>Tabela1[[#This Row],[Rata z dopłatą]]-Tabela1[[#This Row],[Kapitał]]</f>
        <v>1542.2201280959796</v>
      </c>
      <c r="F291" s="19">
        <f t="shared" si="31"/>
        <v>1803.5401478778765</v>
      </c>
      <c r="G291" s="19">
        <v>0</v>
      </c>
      <c r="H291" s="19">
        <f t="shared" si="33"/>
        <v>3345.7602759738561</v>
      </c>
      <c r="I291" s="19">
        <f>Tabela1[[#This Row],[Odsetki bez dopłat]]+Tabela1[[#This Row],[Kapitał]]</f>
        <v>3345.7602759738561</v>
      </c>
      <c r="J291" s="19">
        <f t="shared" si="34"/>
        <v>229529.47906651904</v>
      </c>
      <c r="L291" s="1"/>
    </row>
    <row r="292" spans="2:12" x14ac:dyDescent="0.3">
      <c r="B292" s="18">
        <v>269</v>
      </c>
      <c r="C292" s="19">
        <f t="shared" si="35"/>
        <v>229529.47906651904</v>
      </c>
      <c r="D292" s="19">
        <f t="shared" si="32"/>
        <v>1530.1965271101269</v>
      </c>
      <c r="E292" s="19">
        <f>Tabela1[[#This Row],[Rata z dopłatą]]-Tabela1[[#This Row],[Kapitał]]</f>
        <v>1530.1965271101269</v>
      </c>
      <c r="F292" s="19">
        <f t="shared" si="31"/>
        <v>1815.5637488637292</v>
      </c>
      <c r="G292" s="19">
        <v>0</v>
      </c>
      <c r="H292" s="19">
        <f t="shared" si="33"/>
        <v>3345.7602759738561</v>
      </c>
      <c r="I292" s="19">
        <f>Tabela1[[#This Row],[Odsetki bez dopłat]]+Tabela1[[#This Row],[Kapitał]]</f>
        <v>3345.7602759738561</v>
      </c>
      <c r="J292" s="19">
        <f t="shared" si="34"/>
        <v>227713.91531765531</v>
      </c>
      <c r="L292" s="1"/>
    </row>
    <row r="293" spans="2:12" x14ac:dyDescent="0.3">
      <c r="B293" s="18">
        <v>270</v>
      </c>
      <c r="C293" s="19">
        <f t="shared" si="35"/>
        <v>227713.91531765531</v>
      </c>
      <c r="D293" s="19">
        <f t="shared" si="32"/>
        <v>1518.0927687843687</v>
      </c>
      <c r="E293" s="19">
        <f>Tabela1[[#This Row],[Rata z dopłatą]]-Tabela1[[#This Row],[Kapitał]]</f>
        <v>1518.0927687843687</v>
      </c>
      <c r="F293" s="19">
        <f t="shared" si="31"/>
        <v>1827.6675071894874</v>
      </c>
      <c r="G293" s="19">
        <v>0</v>
      </c>
      <c r="H293" s="19">
        <f t="shared" si="33"/>
        <v>3345.7602759738561</v>
      </c>
      <c r="I293" s="19">
        <f>Tabela1[[#This Row],[Odsetki bez dopłat]]+Tabela1[[#This Row],[Kapitał]]</f>
        <v>3345.7602759738561</v>
      </c>
      <c r="J293" s="19">
        <f t="shared" si="34"/>
        <v>225886.24781046581</v>
      </c>
      <c r="L293" s="1"/>
    </row>
    <row r="294" spans="2:12" x14ac:dyDescent="0.3">
      <c r="B294" s="18">
        <v>271</v>
      </c>
      <c r="C294" s="19">
        <f t="shared" si="35"/>
        <v>225886.24781046581</v>
      </c>
      <c r="D294" s="19">
        <f t="shared" si="32"/>
        <v>1505.9083187364388</v>
      </c>
      <c r="E294" s="19">
        <f>Tabela1[[#This Row],[Rata z dopłatą]]-Tabela1[[#This Row],[Kapitał]]</f>
        <v>1505.9083187364386</v>
      </c>
      <c r="F294" s="19">
        <f t="shared" si="31"/>
        <v>1839.8519572374171</v>
      </c>
      <c r="G294" s="19">
        <v>0</v>
      </c>
      <c r="H294" s="19">
        <f t="shared" si="33"/>
        <v>3345.7602759738556</v>
      </c>
      <c r="I294" s="19">
        <f>Tabela1[[#This Row],[Odsetki bez dopłat]]+Tabela1[[#This Row],[Kapitał]]</f>
        <v>3345.7602759738556</v>
      </c>
      <c r="J294" s="19">
        <f t="shared" si="34"/>
        <v>224046.3958532284</v>
      </c>
      <c r="L294" s="1"/>
    </row>
    <row r="295" spans="2:12" x14ac:dyDescent="0.3">
      <c r="B295" s="18">
        <v>272</v>
      </c>
      <c r="C295" s="19">
        <f t="shared" si="35"/>
        <v>224046.3958532284</v>
      </c>
      <c r="D295" s="19">
        <f t="shared" si="32"/>
        <v>1493.6426390215227</v>
      </c>
      <c r="E295" s="19">
        <f>Tabela1[[#This Row],[Rata z dopłatą]]-Tabela1[[#This Row],[Kapitał]]</f>
        <v>1493.6426390215224</v>
      </c>
      <c r="F295" s="19">
        <f t="shared" si="31"/>
        <v>1852.1176369523332</v>
      </c>
      <c r="G295" s="19">
        <v>0</v>
      </c>
      <c r="H295" s="19">
        <f t="shared" si="33"/>
        <v>3345.7602759738556</v>
      </c>
      <c r="I295" s="19">
        <f>Tabela1[[#This Row],[Odsetki bez dopłat]]+Tabela1[[#This Row],[Kapitał]]</f>
        <v>3345.7602759738556</v>
      </c>
      <c r="J295" s="19">
        <f t="shared" si="34"/>
        <v>222194.27821627606</v>
      </c>
      <c r="L295" s="1"/>
    </row>
    <row r="296" spans="2:12" x14ac:dyDescent="0.3">
      <c r="B296" s="18">
        <v>273</v>
      </c>
      <c r="C296" s="19">
        <f t="shared" si="35"/>
        <v>222194.27821627606</v>
      </c>
      <c r="D296" s="19">
        <f t="shared" si="32"/>
        <v>1481.2951881085071</v>
      </c>
      <c r="E296" s="19">
        <f>Tabela1[[#This Row],[Rata z dopłatą]]-Tabela1[[#This Row],[Kapitał]]</f>
        <v>1481.2951881085071</v>
      </c>
      <c r="F296" s="19">
        <f t="shared" si="31"/>
        <v>1864.465087865349</v>
      </c>
      <c r="G296" s="19">
        <v>0</v>
      </c>
      <c r="H296" s="19">
        <f t="shared" si="33"/>
        <v>3345.7602759738561</v>
      </c>
      <c r="I296" s="19">
        <f>Tabela1[[#This Row],[Odsetki bez dopłat]]+Tabela1[[#This Row],[Kapitał]]</f>
        <v>3345.7602759738561</v>
      </c>
      <c r="J296" s="19">
        <f t="shared" si="34"/>
        <v>220329.81312841069</v>
      </c>
      <c r="L296" s="1"/>
    </row>
    <row r="297" spans="2:12" x14ac:dyDescent="0.3">
      <c r="B297" s="18">
        <v>274</v>
      </c>
      <c r="C297" s="19">
        <f t="shared" si="35"/>
        <v>220329.81312841069</v>
      </c>
      <c r="D297" s="19">
        <f t="shared" si="32"/>
        <v>1468.8654208560713</v>
      </c>
      <c r="E297" s="19">
        <f>Tabela1[[#This Row],[Rata z dopłatą]]-Tabela1[[#This Row],[Kapitał]]</f>
        <v>1468.8654208560713</v>
      </c>
      <c r="F297" s="19">
        <f t="shared" si="31"/>
        <v>1876.8948551177848</v>
      </c>
      <c r="G297" s="19">
        <v>0</v>
      </c>
      <c r="H297" s="19">
        <f t="shared" si="33"/>
        <v>3345.7602759738561</v>
      </c>
      <c r="I297" s="19">
        <f>Tabela1[[#This Row],[Odsetki bez dopłat]]+Tabela1[[#This Row],[Kapitał]]</f>
        <v>3345.7602759738561</v>
      </c>
      <c r="J297" s="19">
        <f t="shared" si="34"/>
        <v>218452.91827329292</v>
      </c>
      <c r="L297" s="1"/>
    </row>
    <row r="298" spans="2:12" x14ac:dyDescent="0.3">
      <c r="B298" s="18">
        <v>275</v>
      </c>
      <c r="C298" s="19">
        <f t="shared" si="35"/>
        <v>218452.91827329292</v>
      </c>
      <c r="D298" s="19">
        <f t="shared" si="32"/>
        <v>1456.3527884886196</v>
      </c>
      <c r="E298" s="19">
        <f>Tabela1[[#This Row],[Rata z dopłatą]]-Tabela1[[#This Row],[Kapitał]]</f>
        <v>1456.3527884886198</v>
      </c>
      <c r="F298" s="19">
        <f t="shared" si="31"/>
        <v>1889.4074874852358</v>
      </c>
      <c r="G298" s="19">
        <v>0</v>
      </c>
      <c r="H298" s="19">
        <f t="shared" si="33"/>
        <v>3345.7602759738556</v>
      </c>
      <c r="I298" s="19">
        <f>Tabela1[[#This Row],[Odsetki bez dopłat]]+Tabela1[[#This Row],[Kapitał]]</f>
        <v>3345.7602759738556</v>
      </c>
      <c r="J298" s="19">
        <f t="shared" si="34"/>
        <v>216563.51078580768</v>
      </c>
      <c r="L298" s="1"/>
    </row>
    <row r="299" spans="2:12" x14ac:dyDescent="0.3">
      <c r="B299" s="18">
        <v>276</v>
      </c>
      <c r="C299" s="19">
        <f t="shared" si="35"/>
        <v>216563.51078580768</v>
      </c>
      <c r="D299" s="19">
        <f t="shared" si="32"/>
        <v>1443.7567385720513</v>
      </c>
      <c r="E299" s="19">
        <f>Tabela1[[#This Row],[Rata z dopłatą]]-Tabela1[[#This Row],[Kapitał]]</f>
        <v>1443.7567385720513</v>
      </c>
      <c r="F299" s="19">
        <f t="shared" si="31"/>
        <v>1902.0035374018044</v>
      </c>
      <c r="G299" s="19">
        <v>0</v>
      </c>
      <c r="H299" s="19">
        <f t="shared" si="33"/>
        <v>3345.7602759738556</v>
      </c>
      <c r="I299" s="19">
        <f>Tabela1[[#This Row],[Odsetki bez dopłat]]+Tabela1[[#This Row],[Kapitał]]</f>
        <v>3345.7602759738556</v>
      </c>
      <c r="J299" s="19">
        <f t="shared" si="34"/>
        <v>214661.50724840589</v>
      </c>
      <c r="L299" s="1"/>
    </row>
    <row r="300" spans="2:12" x14ac:dyDescent="0.3">
      <c r="B300" s="18">
        <v>277</v>
      </c>
      <c r="C300" s="19">
        <f t="shared" si="35"/>
        <v>214661.50724840589</v>
      </c>
      <c r="D300" s="19">
        <f t="shared" si="32"/>
        <v>1431.0767149893727</v>
      </c>
      <c r="E300" s="19">
        <f>Tabela1[[#This Row],[Rata z dopłatą]]-Tabela1[[#This Row],[Kapitał]]</f>
        <v>1431.0767149893725</v>
      </c>
      <c r="F300" s="19">
        <f t="shared" si="31"/>
        <v>1914.6835609844832</v>
      </c>
      <c r="G300" s="19">
        <v>0</v>
      </c>
      <c r="H300" s="19">
        <f t="shared" si="33"/>
        <v>3345.7602759738556</v>
      </c>
      <c r="I300" s="19">
        <f>Tabela1[[#This Row],[Odsetki bez dopłat]]+Tabela1[[#This Row],[Kapitał]]</f>
        <v>3345.7602759738556</v>
      </c>
      <c r="J300" s="19">
        <f t="shared" si="34"/>
        <v>212746.82368742142</v>
      </c>
      <c r="L300" s="1"/>
    </row>
    <row r="301" spans="2:12" x14ac:dyDescent="0.3">
      <c r="B301" s="18">
        <v>278</v>
      </c>
      <c r="C301" s="19">
        <f t="shared" si="35"/>
        <v>212746.82368742142</v>
      </c>
      <c r="D301" s="19">
        <f t="shared" si="32"/>
        <v>1418.3121579161427</v>
      </c>
      <c r="E301" s="19">
        <f>Tabela1[[#This Row],[Rata z dopłatą]]-Tabela1[[#This Row],[Kapitał]]</f>
        <v>1418.3121579161427</v>
      </c>
      <c r="F301" s="19">
        <f t="shared" si="31"/>
        <v>1927.4481180577134</v>
      </c>
      <c r="G301" s="19">
        <v>0</v>
      </c>
      <c r="H301" s="19">
        <f t="shared" si="33"/>
        <v>3345.7602759738561</v>
      </c>
      <c r="I301" s="19">
        <f>Tabela1[[#This Row],[Odsetki bez dopłat]]+Tabela1[[#This Row],[Kapitał]]</f>
        <v>3345.7602759738561</v>
      </c>
      <c r="J301" s="19">
        <f t="shared" si="34"/>
        <v>210819.37556936371</v>
      </c>
      <c r="L301" s="1"/>
    </row>
    <row r="302" spans="2:12" x14ac:dyDescent="0.3">
      <c r="B302" s="18">
        <v>279</v>
      </c>
      <c r="C302" s="19">
        <f t="shared" si="35"/>
        <v>210819.37556936371</v>
      </c>
      <c r="D302" s="19">
        <f t="shared" si="32"/>
        <v>1405.4625037957583</v>
      </c>
      <c r="E302" s="19">
        <f>Tabela1[[#This Row],[Rata z dopłatą]]-Tabela1[[#This Row],[Kapitał]]</f>
        <v>1405.4625037957583</v>
      </c>
      <c r="F302" s="19">
        <f t="shared" si="31"/>
        <v>1940.2977721780978</v>
      </c>
      <c r="G302" s="19">
        <v>0</v>
      </c>
      <c r="H302" s="19">
        <f t="shared" si="33"/>
        <v>3345.7602759738561</v>
      </c>
      <c r="I302" s="19">
        <f>Tabela1[[#This Row],[Odsetki bez dopłat]]+Tabela1[[#This Row],[Kapitał]]</f>
        <v>3345.7602759738561</v>
      </c>
      <c r="J302" s="19">
        <f t="shared" si="34"/>
        <v>208879.0777971856</v>
      </c>
      <c r="L302" s="1"/>
    </row>
    <row r="303" spans="2:12" x14ac:dyDescent="0.3">
      <c r="B303" s="18">
        <v>280</v>
      </c>
      <c r="C303" s="19">
        <f t="shared" si="35"/>
        <v>208879.0777971856</v>
      </c>
      <c r="D303" s="19">
        <f t="shared" si="32"/>
        <v>1392.5271853145707</v>
      </c>
      <c r="E303" s="19">
        <f>Tabela1[[#This Row],[Rata z dopłatą]]-Tabela1[[#This Row],[Kapitał]]</f>
        <v>1392.5271853145707</v>
      </c>
      <c r="F303" s="19">
        <f t="shared" si="31"/>
        <v>1953.2330906592854</v>
      </c>
      <c r="G303" s="19">
        <v>0</v>
      </c>
      <c r="H303" s="19">
        <f t="shared" si="33"/>
        <v>3345.7602759738561</v>
      </c>
      <c r="I303" s="19">
        <f>Tabela1[[#This Row],[Odsetki bez dopłat]]+Tabela1[[#This Row],[Kapitał]]</f>
        <v>3345.7602759738561</v>
      </c>
      <c r="J303" s="19">
        <f t="shared" si="34"/>
        <v>206925.84470652632</v>
      </c>
      <c r="L303" s="1"/>
    </row>
    <row r="304" spans="2:12" x14ac:dyDescent="0.3">
      <c r="B304" s="18">
        <v>281</v>
      </c>
      <c r="C304" s="19">
        <f t="shared" si="35"/>
        <v>206925.84470652632</v>
      </c>
      <c r="D304" s="19">
        <f t="shared" si="32"/>
        <v>1379.5056313768421</v>
      </c>
      <c r="E304" s="19">
        <f>Tabela1[[#This Row],[Rata z dopłatą]]-Tabela1[[#This Row],[Kapitał]]</f>
        <v>1379.5056313768418</v>
      </c>
      <c r="F304" s="19">
        <f t="shared" si="31"/>
        <v>1966.2546445970138</v>
      </c>
      <c r="G304" s="19">
        <v>0</v>
      </c>
      <c r="H304" s="19">
        <f t="shared" si="33"/>
        <v>3345.7602759738556</v>
      </c>
      <c r="I304" s="19">
        <f>Tabela1[[#This Row],[Odsetki bez dopłat]]+Tabela1[[#This Row],[Kapitał]]</f>
        <v>3345.7602759738556</v>
      </c>
      <c r="J304" s="19">
        <f t="shared" si="34"/>
        <v>204959.59006192931</v>
      </c>
      <c r="L304" s="1"/>
    </row>
    <row r="305" spans="2:12" x14ac:dyDescent="0.3">
      <c r="B305" s="18">
        <v>282</v>
      </c>
      <c r="C305" s="19">
        <f t="shared" si="35"/>
        <v>204959.59006192931</v>
      </c>
      <c r="D305" s="19">
        <f t="shared" si="32"/>
        <v>1366.3972670795285</v>
      </c>
      <c r="E305" s="19">
        <f>Tabela1[[#This Row],[Rata z dopłatą]]-Tabela1[[#This Row],[Kapitał]]</f>
        <v>1366.3972670795285</v>
      </c>
      <c r="F305" s="19">
        <f t="shared" si="31"/>
        <v>1979.3630088943271</v>
      </c>
      <c r="G305" s="19">
        <v>0</v>
      </c>
      <c r="H305" s="19">
        <f t="shared" si="33"/>
        <v>3345.7602759738556</v>
      </c>
      <c r="I305" s="19">
        <f>Tabela1[[#This Row],[Odsetki bez dopłat]]+Tabela1[[#This Row],[Kapitał]]</f>
        <v>3345.7602759738556</v>
      </c>
      <c r="J305" s="19">
        <f t="shared" si="34"/>
        <v>202980.22705303499</v>
      </c>
      <c r="L305" s="1"/>
    </row>
    <row r="306" spans="2:12" x14ac:dyDescent="0.3">
      <c r="B306" s="18">
        <v>283</v>
      </c>
      <c r="C306" s="19">
        <f t="shared" si="35"/>
        <v>202980.22705303499</v>
      </c>
      <c r="D306" s="19">
        <f t="shared" si="32"/>
        <v>1353.2015136868999</v>
      </c>
      <c r="E306" s="19">
        <f>Tabela1[[#This Row],[Rata z dopłatą]]-Tabela1[[#This Row],[Kapitał]]</f>
        <v>1353.2015136869002</v>
      </c>
      <c r="F306" s="19">
        <f t="shared" si="31"/>
        <v>1992.5587622869564</v>
      </c>
      <c r="G306" s="19">
        <v>0</v>
      </c>
      <c r="H306" s="19">
        <f t="shared" si="33"/>
        <v>3345.7602759738566</v>
      </c>
      <c r="I306" s="19">
        <f>Tabela1[[#This Row],[Odsetki bez dopłat]]+Tabela1[[#This Row],[Kapitał]]</f>
        <v>3345.7602759738566</v>
      </c>
      <c r="J306" s="19">
        <f t="shared" si="34"/>
        <v>200987.66829074803</v>
      </c>
      <c r="L306" s="1"/>
    </row>
    <row r="307" spans="2:12" x14ac:dyDescent="0.3">
      <c r="B307" s="18">
        <v>284</v>
      </c>
      <c r="C307" s="19">
        <f t="shared" si="35"/>
        <v>200987.66829074803</v>
      </c>
      <c r="D307" s="19">
        <f t="shared" si="32"/>
        <v>1339.9177886049868</v>
      </c>
      <c r="E307" s="19">
        <f>Tabela1[[#This Row],[Rata z dopłatą]]-Tabela1[[#This Row],[Kapitał]]</f>
        <v>1339.9177886049865</v>
      </c>
      <c r="F307" s="19">
        <f t="shared" si="31"/>
        <v>2005.8424873688691</v>
      </c>
      <c r="G307" s="19">
        <v>0</v>
      </c>
      <c r="H307" s="19">
        <f t="shared" si="33"/>
        <v>3345.7602759738556</v>
      </c>
      <c r="I307" s="19">
        <f>Tabela1[[#This Row],[Odsetki bez dopłat]]+Tabela1[[#This Row],[Kapitał]]</f>
        <v>3345.7602759738556</v>
      </c>
      <c r="J307" s="19">
        <f t="shared" si="34"/>
        <v>198981.82580337915</v>
      </c>
      <c r="L307" s="1"/>
    </row>
    <row r="308" spans="2:12" x14ac:dyDescent="0.3">
      <c r="B308" s="18">
        <v>285</v>
      </c>
      <c r="C308" s="19">
        <f t="shared" si="35"/>
        <v>198981.82580337915</v>
      </c>
      <c r="D308" s="19">
        <f t="shared" si="32"/>
        <v>1326.545505355861</v>
      </c>
      <c r="E308" s="19">
        <f>Tabela1[[#This Row],[Rata z dopłatą]]-Tabela1[[#This Row],[Kapitał]]</f>
        <v>1326.545505355861</v>
      </c>
      <c r="F308" s="19">
        <f t="shared" si="31"/>
        <v>2019.2147706179946</v>
      </c>
      <c r="G308" s="19">
        <v>0</v>
      </c>
      <c r="H308" s="19">
        <f t="shared" si="33"/>
        <v>3345.7602759738556</v>
      </c>
      <c r="I308" s="19">
        <f>Tabela1[[#This Row],[Odsetki bez dopłat]]+Tabela1[[#This Row],[Kapitał]]</f>
        <v>3345.7602759738556</v>
      </c>
      <c r="J308" s="19">
        <f t="shared" si="34"/>
        <v>196962.61103276117</v>
      </c>
      <c r="L308" s="1"/>
    </row>
    <row r="309" spans="2:12" x14ac:dyDescent="0.3">
      <c r="B309" s="18">
        <v>286</v>
      </c>
      <c r="C309" s="19">
        <f t="shared" si="35"/>
        <v>196962.61103276117</v>
      </c>
      <c r="D309" s="19">
        <f t="shared" si="32"/>
        <v>1313.0840735517411</v>
      </c>
      <c r="E309" s="19">
        <f>Tabela1[[#This Row],[Rata z dopłatą]]-Tabela1[[#This Row],[Kapitał]]</f>
        <v>1313.0840735517413</v>
      </c>
      <c r="F309" s="19">
        <f t="shared" si="31"/>
        <v>2032.6762024221152</v>
      </c>
      <c r="G309" s="19">
        <v>0</v>
      </c>
      <c r="H309" s="19">
        <f t="shared" si="33"/>
        <v>3345.7602759738566</v>
      </c>
      <c r="I309" s="19">
        <f>Tabela1[[#This Row],[Odsetki bez dopłat]]+Tabela1[[#This Row],[Kapitał]]</f>
        <v>3345.7602759738566</v>
      </c>
      <c r="J309" s="19">
        <f t="shared" si="34"/>
        <v>194929.93483033904</v>
      </c>
      <c r="L309" s="1"/>
    </row>
    <row r="310" spans="2:12" x14ac:dyDescent="0.3">
      <c r="B310" s="18">
        <v>287</v>
      </c>
      <c r="C310" s="19">
        <f t="shared" si="35"/>
        <v>194929.93483033904</v>
      </c>
      <c r="D310" s="19">
        <f t="shared" si="32"/>
        <v>1299.5328988689268</v>
      </c>
      <c r="E310" s="19">
        <f>Tabela1[[#This Row],[Rata z dopłatą]]-Tabela1[[#This Row],[Kapitał]]</f>
        <v>1299.5328988689268</v>
      </c>
      <c r="F310" s="19">
        <f t="shared" si="31"/>
        <v>2046.2273771049292</v>
      </c>
      <c r="G310" s="19">
        <v>0</v>
      </c>
      <c r="H310" s="19">
        <f t="shared" si="33"/>
        <v>3345.7602759738561</v>
      </c>
      <c r="I310" s="19">
        <f>Tabela1[[#This Row],[Odsetki bez dopłat]]+Tabela1[[#This Row],[Kapitał]]</f>
        <v>3345.7602759738561</v>
      </c>
      <c r="J310" s="19">
        <f t="shared" si="34"/>
        <v>192883.70745323412</v>
      </c>
      <c r="L310" s="1"/>
    </row>
    <row r="311" spans="2:12" x14ac:dyDescent="0.3">
      <c r="B311" s="18">
        <v>288</v>
      </c>
      <c r="C311" s="19">
        <f t="shared" si="35"/>
        <v>192883.70745323412</v>
      </c>
      <c r="D311" s="19">
        <f t="shared" si="32"/>
        <v>1285.8913830215608</v>
      </c>
      <c r="E311" s="19">
        <f>Tabela1[[#This Row],[Rata z dopłatą]]-Tabela1[[#This Row],[Kapitał]]</f>
        <v>1285.8913830215606</v>
      </c>
      <c r="F311" s="19">
        <f t="shared" si="31"/>
        <v>2059.868892952295</v>
      </c>
      <c r="G311" s="19">
        <v>0</v>
      </c>
      <c r="H311" s="19">
        <f t="shared" si="33"/>
        <v>3345.7602759738556</v>
      </c>
      <c r="I311" s="19">
        <f>Tabela1[[#This Row],[Odsetki bez dopłat]]+Tabela1[[#This Row],[Kapitał]]</f>
        <v>3345.7602759738556</v>
      </c>
      <c r="J311" s="19">
        <f t="shared" si="34"/>
        <v>190823.83856028182</v>
      </c>
      <c r="L311" s="1"/>
    </row>
    <row r="312" spans="2:12" x14ac:dyDescent="0.3">
      <c r="B312" s="18">
        <v>289</v>
      </c>
      <c r="C312" s="19">
        <f t="shared" si="35"/>
        <v>190823.83856028182</v>
      </c>
      <c r="D312" s="19">
        <f t="shared" si="32"/>
        <v>1272.1589237352121</v>
      </c>
      <c r="E312" s="19">
        <f>Tabela1[[#This Row],[Rata z dopłatą]]-Tabela1[[#This Row],[Kapitał]]</f>
        <v>1272.1589237352118</v>
      </c>
      <c r="F312" s="19">
        <f t="shared" si="31"/>
        <v>2073.6013522386438</v>
      </c>
      <c r="G312" s="19">
        <v>0</v>
      </c>
      <c r="H312" s="19">
        <f t="shared" si="33"/>
        <v>3345.7602759738556</v>
      </c>
      <c r="I312" s="19">
        <f>Tabela1[[#This Row],[Odsetki bez dopłat]]+Tabela1[[#This Row],[Kapitał]]</f>
        <v>3345.7602759738556</v>
      </c>
      <c r="J312" s="19">
        <f t="shared" si="34"/>
        <v>188750.23720804317</v>
      </c>
      <c r="L312" s="1"/>
    </row>
    <row r="313" spans="2:12" x14ac:dyDescent="0.3">
      <c r="B313" s="18">
        <v>290</v>
      </c>
      <c r="C313" s="19">
        <f t="shared" si="35"/>
        <v>188750.23720804317</v>
      </c>
      <c r="D313" s="19">
        <f t="shared" si="32"/>
        <v>1258.3349147202878</v>
      </c>
      <c r="E313" s="19">
        <f>Tabela1[[#This Row],[Rata z dopłatą]]-Tabela1[[#This Row],[Kapitał]]</f>
        <v>1258.3349147202875</v>
      </c>
      <c r="F313" s="19">
        <f t="shared" si="31"/>
        <v>2087.4253612535681</v>
      </c>
      <c r="G313" s="19">
        <v>0</v>
      </c>
      <c r="H313" s="19">
        <f t="shared" si="33"/>
        <v>3345.7602759738556</v>
      </c>
      <c r="I313" s="19">
        <f>Tabela1[[#This Row],[Odsetki bez dopłat]]+Tabela1[[#This Row],[Kapitał]]</f>
        <v>3345.7602759738556</v>
      </c>
      <c r="J313" s="19">
        <f t="shared" si="34"/>
        <v>186662.81184678961</v>
      </c>
      <c r="L313" s="1"/>
    </row>
    <row r="314" spans="2:12" x14ac:dyDescent="0.3">
      <c r="B314" s="18">
        <v>291</v>
      </c>
      <c r="C314" s="19">
        <f t="shared" si="35"/>
        <v>186662.81184678961</v>
      </c>
      <c r="D314" s="19">
        <f t="shared" si="32"/>
        <v>1244.4187456452642</v>
      </c>
      <c r="E314" s="19">
        <f>Tabela1[[#This Row],[Rata z dopłatą]]-Tabela1[[#This Row],[Kapitał]]</f>
        <v>1244.4187456452642</v>
      </c>
      <c r="F314" s="19">
        <f t="shared" si="31"/>
        <v>2101.3415303285919</v>
      </c>
      <c r="G314" s="19">
        <v>0</v>
      </c>
      <c r="H314" s="19">
        <f t="shared" si="33"/>
        <v>3345.7602759738561</v>
      </c>
      <c r="I314" s="19">
        <f>Tabela1[[#This Row],[Odsetki bez dopłat]]+Tabela1[[#This Row],[Kapitał]]</f>
        <v>3345.7602759738561</v>
      </c>
      <c r="J314" s="19">
        <f t="shared" si="34"/>
        <v>184561.47031646103</v>
      </c>
      <c r="L314" s="1"/>
    </row>
    <row r="315" spans="2:12" x14ac:dyDescent="0.3">
      <c r="B315" s="18">
        <v>292</v>
      </c>
      <c r="C315" s="19">
        <f t="shared" si="35"/>
        <v>184561.47031646103</v>
      </c>
      <c r="D315" s="19">
        <f t="shared" si="32"/>
        <v>1230.4098021097402</v>
      </c>
      <c r="E315" s="19">
        <f>Tabela1[[#This Row],[Rata z dopłatą]]-Tabela1[[#This Row],[Kapitał]]</f>
        <v>1230.4098021097402</v>
      </c>
      <c r="F315" s="19">
        <f t="shared" si="31"/>
        <v>2115.3504738641159</v>
      </c>
      <c r="G315" s="19">
        <v>0</v>
      </c>
      <c r="H315" s="19">
        <f t="shared" si="33"/>
        <v>3345.7602759738561</v>
      </c>
      <c r="I315" s="19">
        <f>Tabela1[[#This Row],[Odsetki bez dopłat]]+Tabela1[[#This Row],[Kapitał]]</f>
        <v>3345.7602759738561</v>
      </c>
      <c r="J315" s="19">
        <f t="shared" si="34"/>
        <v>182446.11984259691</v>
      </c>
      <c r="L315" s="1"/>
    </row>
    <row r="316" spans="2:12" x14ac:dyDescent="0.3">
      <c r="B316" s="18">
        <v>293</v>
      </c>
      <c r="C316" s="19">
        <f t="shared" si="35"/>
        <v>182446.11984259691</v>
      </c>
      <c r="D316" s="19">
        <f t="shared" si="32"/>
        <v>1216.3074656173128</v>
      </c>
      <c r="E316" s="19">
        <f>Tabela1[[#This Row],[Rata z dopłatą]]-Tabela1[[#This Row],[Kapitał]]</f>
        <v>1216.307465617313</v>
      </c>
      <c r="F316" s="19">
        <f t="shared" si="31"/>
        <v>2129.4528103565435</v>
      </c>
      <c r="G316" s="19">
        <v>0</v>
      </c>
      <c r="H316" s="19">
        <f t="shared" si="33"/>
        <v>3345.7602759738566</v>
      </c>
      <c r="I316" s="19">
        <f>Tabela1[[#This Row],[Odsetki bez dopłat]]+Tabela1[[#This Row],[Kapitał]]</f>
        <v>3345.7602759738566</v>
      </c>
      <c r="J316" s="19">
        <f t="shared" si="34"/>
        <v>180316.66703224037</v>
      </c>
      <c r="L316" s="1"/>
    </row>
    <row r="317" spans="2:12" x14ac:dyDescent="0.3">
      <c r="B317" s="18">
        <v>294</v>
      </c>
      <c r="C317" s="19">
        <f t="shared" si="35"/>
        <v>180316.66703224037</v>
      </c>
      <c r="D317" s="19">
        <f t="shared" si="32"/>
        <v>1202.111113548269</v>
      </c>
      <c r="E317" s="19">
        <f>Tabela1[[#This Row],[Rata z dopłatą]]-Tabela1[[#This Row],[Kapitał]]</f>
        <v>1202.1111135482693</v>
      </c>
      <c r="F317" s="19">
        <f t="shared" si="31"/>
        <v>2143.6491624255873</v>
      </c>
      <c r="G317" s="19">
        <v>0</v>
      </c>
      <c r="H317" s="19">
        <f t="shared" si="33"/>
        <v>3345.7602759738566</v>
      </c>
      <c r="I317" s="19">
        <f>Tabela1[[#This Row],[Odsetki bez dopłat]]+Tabela1[[#This Row],[Kapitał]]</f>
        <v>3345.7602759738566</v>
      </c>
      <c r="J317" s="19">
        <f t="shared" si="34"/>
        <v>178173.01786981476</v>
      </c>
      <c r="L317" s="1"/>
    </row>
    <row r="318" spans="2:12" x14ac:dyDescent="0.3">
      <c r="B318" s="18">
        <v>295</v>
      </c>
      <c r="C318" s="19">
        <f t="shared" si="35"/>
        <v>178173.01786981476</v>
      </c>
      <c r="D318" s="19">
        <f t="shared" si="32"/>
        <v>1187.8201191320984</v>
      </c>
      <c r="E318" s="19">
        <f>Tabela1[[#This Row],[Rata z dopłatą]]-Tabela1[[#This Row],[Kapitał]]</f>
        <v>1187.8201191320986</v>
      </c>
      <c r="F318" s="19">
        <f t="shared" si="31"/>
        <v>2157.940156841757</v>
      </c>
      <c r="G318" s="19">
        <v>0</v>
      </c>
      <c r="H318" s="19">
        <f t="shared" si="33"/>
        <v>3345.7602759738556</v>
      </c>
      <c r="I318" s="19">
        <f>Tabela1[[#This Row],[Odsetki bez dopłat]]+Tabela1[[#This Row],[Kapitał]]</f>
        <v>3345.7602759738556</v>
      </c>
      <c r="J318" s="19">
        <f t="shared" si="34"/>
        <v>176015.077712973</v>
      </c>
      <c r="L318" s="1"/>
    </row>
    <row r="319" spans="2:12" x14ac:dyDescent="0.3">
      <c r="B319" s="18">
        <v>296</v>
      </c>
      <c r="C319" s="19">
        <f t="shared" si="35"/>
        <v>176015.077712973</v>
      </c>
      <c r="D319" s="19">
        <f t="shared" si="32"/>
        <v>1173.43385141982</v>
      </c>
      <c r="E319" s="19">
        <f>Tabela1[[#This Row],[Rata z dopłatą]]-Tabela1[[#This Row],[Kapitał]]</f>
        <v>1173.4338514198203</v>
      </c>
      <c r="F319" s="19">
        <f t="shared" si="31"/>
        <v>2172.3264245540354</v>
      </c>
      <c r="G319" s="19">
        <v>0</v>
      </c>
      <c r="H319" s="19">
        <f t="shared" si="33"/>
        <v>3345.7602759738556</v>
      </c>
      <c r="I319" s="19">
        <f>Tabela1[[#This Row],[Odsetki bez dopłat]]+Tabela1[[#This Row],[Kapitał]]</f>
        <v>3345.7602759738556</v>
      </c>
      <c r="J319" s="19">
        <f t="shared" si="34"/>
        <v>173842.75128841895</v>
      </c>
      <c r="L319" s="1"/>
    </row>
    <row r="320" spans="2:12" x14ac:dyDescent="0.3">
      <c r="B320" s="18">
        <v>297</v>
      </c>
      <c r="C320" s="19">
        <f t="shared" si="35"/>
        <v>173842.75128841895</v>
      </c>
      <c r="D320" s="19">
        <f t="shared" si="32"/>
        <v>1158.9516752561265</v>
      </c>
      <c r="E320" s="19">
        <f>Tabela1[[#This Row],[Rata z dopłatą]]-Tabela1[[#This Row],[Kapitał]]</f>
        <v>1158.9516752561267</v>
      </c>
      <c r="F320" s="19">
        <f t="shared" si="31"/>
        <v>2186.808600717729</v>
      </c>
      <c r="G320" s="19">
        <v>0</v>
      </c>
      <c r="H320" s="19">
        <f t="shared" si="33"/>
        <v>3345.7602759738556</v>
      </c>
      <c r="I320" s="19">
        <f>Tabela1[[#This Row],[Odsetki bez dopłat]]+Tabela1[[#This Row],[Kapitał]]</f>
        <v>3345.7602759738556</v>
      </c>
      <c r="J320" s="19">
        <f t="shared" si="34"/>
        <v>171655.94268770123</v>
      </c>
      <c r="L320" s="1"/>
    </row>
    <row r="321" spans="2:12" x14ac:dyDescent="0.3">
      <c r="B321" s="18">
        <v>298</v>
      </c>
      <c r="C321" s="19">
        <f t="shared" si="35"/>
        <v>171655.94268770123</v>
      </c>
      <c r="D321" s="19">
        <f t="shared" si="32"/>
        <v>1144.3729512513416</v>
      </c>
      <c r="E321" s="19">
        <f>Tabela1[[#This Row],[Rata z dopłatą]]-Tabela1[[#This Row],[Kapitał]]</f>
        <v>1144.3729512513414</v>
      </c>
      <c r="F321" s="19">
        <f t="shared" si="31"/>
        <v>2201.3873247225142</v>
      </c>
      <c r="G321" s="19">
        <v>0</v>
      </c>
      <c r="H321" s="19">
        <f t="shared" si="33"/>
        <v>3345.7602759738556</v>
      </c>
      <c r="I321" s="19">
        <f>Tabela1[[#This Row],[Odsetki bez dopłat]]+Tabela1[[#This Row],[Kapitał]]</f>
        <v>3345.7602759738556</v>
      </c>
      <c r="J321" s="19">
        <f t="shared" si="34"/>
        <v>169454.55536297872</v>
      </c>
      <c r="L321" s="1"/>
    </row>
    <row r="322" spans="2:12" x14ac:dyDescent="0.3">
      <c r="B322" s="18">
        <v>299</v>
      </c>
      <c r="C322" s="19">
        <f t="shared" si="35"/>
        <v>169454.55536297872</v>
      </c>
      <c r="D322" s="19">
        <f t="shared" si="32"/>
        <v>1129.6970357531916</v>
      </c>
      <c r="E322" s="19">
        <f>Tabela1[[#This Row],[Rata z dopłatą]]-Tabela1[[#This Row],[Kapitał]]</f>
        <v>1129.6970357531918</v>
      </c>
      <c r="F322" s="19">
        <f t="shared" si="31"/>
        <v>2216.0632402206638</v>
      </c>
      <c r="G322" s="19">
        <v>0</v>
      </c>
      <c r="H322" s="19">
        <f t="shared" si="33"/>
        <v>3345.7602759738556</v>
      </c>
      <c r="I322" s="19">
        <f>Tabela1[[#This Row],[Odsetki bez dopłat]]+Tabela1[[#This Row],[Kapitał]]</f>
        <v>3345.7602759738556</v>
      </c>
      <c r="J322" s="19">
        <f t="shared" si="34"/>
        <v>167238.49212275806</v>
      </c>
      <c r="L322" s="1"/>
    </row>
    <row r="323" spans="2:12" x14ac:dyDescent="0.3">
      <c r="B323" s="18">
        <v>300</v>
      </c>
      <c r="C323" s="19">
        <f t="shared" si="35"/>
        <v>167238.49212275806</v>
      </c>
      <c r="D323" s="19">
        <f t="shared" si="32"/>
        <v>1114.9232808183872</v>
      </c>
      <c r="E323" s="19">
        <f>Tabela1[[#This Row],[Rata z dopłatą]]-Tabela1[[#This Row],[Kapitał]]</f>
        <v>1114.9232808183874</v>
      </c>
      <c r="F323" s="19">
        <f t="shared" si="31"/>
        <v>2230.8369951554682</v>
      </c>
      <c r="G323" s="19">
        <v>0</v>
      </c>
      <c r="H323" s="19">
        <f t="shared" si="33"/>
        <v>3345.7602759738556</v>
      </c>
      <c r="I323" s="19">
        <f>Tabela1[[#This Row],[Odsetki bez dopłat]]+Tabela1[[#This Row],[Kapitał]]</f>
        <v>3345.7602759738556</v>
      </c>
      <c r="J323" s="19">
        <f t="shared" si="34"/>
        <v>165007.6551276026</v>
      </c>
      <c r="L323" s="1"/>
    </row>
    <row r="324" spans="2:12" x14ac:dyDescent="0.3">
      <c r="B324" s="18">
        <v>301</v>
      </c>
      <c r="C324" s="19">
        <f t="shared" si="35"/>
        <v>165007.6551276026</v>
      </c>
      <c r="D324" s="19">
        <f t="shared" si="32"/>
        <v>1100.0510341840175</v>
      </c>
      <c r="E324" s="19">
        <f>Tabela1[[#This Row],[Rata z dopłatą]]-Tabela1[[#This Row],[Kapitał]]</f>
        <v>1100.0510341840172</v>
      </c>
      <c r="F324" s="19">
        <f t="shared" si="31"/>
        <v>2245.7092417898384</v>
      </c>
      <c r="G324" s="19">
        <v>0</v>
      </c>
      <c r="H324" s="19">
        <f t="shared" si="33"/>
        <v>3345.7602759738556</v>
      </c>
      <c r="I324" s="19">
        <f>Tabela1[[#This Row],[Odsetki bez dopłat]]+Tabela1[[#This Row],[Kapitał]]</f>
        <v>3345.7602759738556</v>
      </c>
      <c r="J324" s="19">
        <f t="shared" si="34"/>
        <v>162761.94588581275</v>
      </c>
      <c r="L324" s="1"/>
    </row>
    <row r="325" spans="2:12" x14ac:dyDescent="0.3">
      <c r="B325" s="18">
        <v>302</v>
      </c>
      <c r="C325" s="19">
        <f t="shared" si="35"/>
        <v>162761.94588581275</v>
      </c>
      <c r="D325" s="19">
        <f t="shared" si="32"/>
        <v>1085.0796392387517</v>
      </c>
      <c r="E325" s="19">
        <f>Tabela1[[#This Row],[Rata z dopłatą]]-Tabela1[[#This Row],[Kapitał]]</f>
        <v>1085.079639238752</v>
      </c>
      <c r="F325" s="19">
        <f t="shared" si="31"/>
        <v>2260.6806367351037</v>
      </c>
      <c r="G325" s="19">
        <v>0</v>
      </c>
      <c r="H325" s="19">
        <f t="shared" si="33"/>
        <v>3345.7602759738556</v>
      </c>
      <c r="I325" s="19">
        <f>Tabela1[[#This Row],[Odsetki bez dopłat]]+Tabela1[[#This Row],[Kapitał]]</f>
        <v>3345.7602759738556</v>
      </c>
      <c r="J325" s="19">
        <f t="shared" si="34"/>
        <v>160501.26524907764</v>
      </c>
      <c r="L325" s="1"/>
    </row>
    <row r="326" spans="2:12" x14ac:dyDescent="0.3">
      <c r="B326" s="18">
        <v>303</v>
      </c>
      <c r="C326" s="19">
        <f t="shared" si="35"/>
        <v>160501.26524907764</v>
      </c>
      <c r="D326" s="19">
        <f t="shared" si="32"/>
        <v>1070.0084349938509</v>
      </c>
      <c r="E326" s="19">
        <f>Tabela1[[#This Row],[Rata z dopłatą]]-Tabela1[[#This Row],[Kapitał]]</f>
        <v>1070.0084349938511</v>
      </c>
      <c r="F326" s="19">
        <f t="shared" si="31"/>
        <v>2275.7518409800045</v>
      </c>
      <c r="G326" s="19">
        <v>0</v>
      </c>
      <c r="H326" s="19">
        <f t="shared" si="33"/>
        <v>3345.7602759738556</v>
      </c>
      <c r="I326" s="19">
        <f>Tabela1[[#This Row],[Odsetki bez dopłat]]+Tabela1[[#This Row],[Kapitał]]</f>
        <v>3345.7602759738556</v>
      </c>
      <c r="J326" s="19">
        <f t="shared" si="34"/>
        <v>158225.51340809764</v>
      </c>
      <c r="L326" s="1"/>
    </row>
    <row r="327" spans="2:12" x14ac:dyDescent="0.3">
      <c r="B327" s="18">
        <v>304</v>
      </c>
      <c r="C327" s="19">
        <f t="shared" si="35"/>
        <v>158225.51340809764</v>
      </c>
      <c r="D327" s="19">
        <f t="shared" si="32"/>
        <v>1054.8367560539843</v>
      </c>
      <c r="E327" s="19">
        <f>Tabela1[[#This Row],[Rata z dopłatą]]-Tabela1[[#This Row],[Kapitał]]</f>
        <v>1054.8367560539841</v>
      </c>
      <c r="F327" s="19">
        <f t="shared" si="31"/>
        <v>2290.9235199198715</v>
      </c>
      <c r="G327" s="19">
        <v>0</v>
      </c>
      <c r="H327" s="19">
        <f t="shared" si="33"/>
        <v>3345.7602759738556</v>
      </c>
      <c r="I327" s="19">
        <f>Tabela1[[#This Row],[Odsetki bez dopłat]]+Tabela1[[#This Row],[Kapitał]]</f>
        <v>3345.7602759738556</v>
      </c>
      <c r="J327" s="19">
        <f t="shared" si="34"/>
        <v>155934.58988817778</v>
      </c>
      <c r="L327" s="1"/>
    </row>
    <row r="328" spans="2:12" x14ac:dyDescent="0.3">
      <c r="B328" s="18">
        <v>305</v>
      </c>
      <c r="C328" s="19">
        <f t="shared" si="35"/>
        <v>155934.58988817778</v>
      </c>
      <c r="D328" s="19">
        <f t="shared" si="32"/>
        <v>1039.5639325878519</v>
      </c>
      <c r="E328" s="19">
        <f>Tabela1[[#This Row],[Rata z dopłatą]]-Tabela1[[#This Row],[Kapitał]]</f>
        <v>1039.5639325878519</v>
      </c>
      <c r="F328" s="19">
        <f t="shared" si="31"/>
        <v>2306.1963433860042</v>
      </c>
      <c r="G328" s="19">
        <v>0</v>
      </c>
      <c r="H328" s="19">
        <f t="shared" si="33"/>
        <v>3345.7602759738561</v>
      </c>
      <c r="I328" s="19">
        <f>Tabela1[[#This Row],[Odsetki bez dopłat]]+Tabela1[[#This Row],[Kapitał]]</f>
        <v>3345.7602759738561</v>
      </c>
      <c r="J328" s="19">
        <f t="shared" si="34"/>
        <v>153628.39354479179</v>
      </c>
      <c r="L328" s="1"/>
    </row>
    <row r="329" spans="2:12" x14ac:dyDescent="0.3">
      <c r="B329" s="18">
        <v>306</v>
      </c>
      <c r="C329" s="19">
        <f t="shared" si="35"/>
        <v>153628.39354479179</v>
      </c>
      <c r="D329" s="19">
        <f t="shared" si="32"/>
        <v>1024.1892902986119</v>
      </c>
      <c r="E329" s="19">
        <f>Tabela1[[#This Row],[Rata z dopłatą]]-Tabela1[[#This Row],[Kapitał]]</f>
        <v>1024.1892902986119</v>
      </c>
      <c r="F329" s="19">
        <f t="shared" si="31"/>
        <v>2321.5709856752446</v>
      </c>
      <c r="G329" s="19">
        <v>0</v>
      </c>
      <c r="H329" s="19">
        <f t="shared" si="33"/>
        <v>3345.7602759738566</v>
      </c>
      <c r="I329" s="19">
        <f>Tabela1[[#This Row],[Odsetki bez dopłat]]+Tabela1[[#This Row],[Kapitał]]</f>
        <v>3345.7602759738566</v>
      </c>
      <c r="J329" s="19">
        <f t="shared" si="34"/>
        <v>151306.82255911655</v>
      </c>
      <c r="L329" s="1"/>
    </row>
    <row r="330" spans="2:12" x14ac:dyDescent="0.3">
      <c r="B330" s="18">
        <v>307</v>
      </c>
      <c r="C330" s="19">
        <f t="shared" si="35"/>
        <v>151306.82255911655</v>
      </c>
      <c r="D330" s="19">
        <f t="shared" si="32"/>
        <v>1008.7121503941104</v>
      </c>
      <c r="E330" s="19">
        <f>Tabela1[[#This Row],[Rata z dopłatą]]-Tabela1[[#This Row],[Kapitał]]</f>
        <v>1008.7121503941103</v>
      </c>
      <c r="F330" s="19">
        <f t="shared" si="31"/>
        <v>2337.0481255797463</v>
      </c>
      <c r="G330" s="19">
        <v>0</v>
      </c>
      <c r="H330" s="19">
        <f t="shared" si="33"/>
        <v>3345.7602759738566</v>
      </c>
      <c r="I330" s="19">
        <f>Tabela1[[#This Row],[Odsetki bez dopłat]]+Tabela1[[#This Row],[Kapitał]]</f>
        <v>3345.7602759738566</v>
      </c>
      <c r="J330" s="19">
        <f t="shared" si="34"/>
        <v>148969.7744335368</v>
      </c>
      <c r="L330" s="1"/>
    </row>
    <row r="331" spans="2:12" x14ac:dyDescent="0.3">
      <c r="B331" s="18">
        <v>308</v>
      </c>
      <c r="C331" s="19">
        <f t="shared" si="35"/>
        <v>148969.7744335368</v>
      </c>
      <c r="D331" s="19">
        <f t="shared" si="32"/>
        <v>993.13182955691207</v>
      </c>
      <c r="E331" s="19">
        <f>Tabela1[[#This Row],[Rata z dopłatą]]-Tabela1[[#This Row],[Kapitał]]</f>
        <v>993.13182955691218</v>
      </c>
      <c r="F331" s="19">
        <f t="shared" si="31"/>
        <v>2352.6284464169444</v>
      </c>
      <c r="G331" s="19">
        <v>0</v>
      </c>
      <c r="H331" s="19">
        <f t="shared" si="33"/>
        <v>3345.7602759738566</v>
      </c>
      <c r="I331" s="19">
        <f>Tabela1[[#This Row],[Odsetki bez dopłat]]+Tabela1[[#This Row],[Kapitał]]</f>
        <v>3345.7602759738566</v>
      </c>
      <c r="J331" s="19">
        <f t="shared" si="34"/>
        <v>146617.14598711985</v>
      </c>
      <c r="L331" s="1"/>
    </row>
    <row r="332" spans="2:12" x14ac:dyDescent="0.3">
      <c r="B332" s="18">
        <v>309</v>
      </c>
      <c r="C332" s="19">
        <f t="shared" si="35"/>
        <v>146617.14598711985</v>
      </c>
      <c r="D332" s="19">
        <f t="shared" si="32"/>
        <v>977.44763991413231</v>
      </c>
      <c r="E332" s="19">
        <f>Tabela1[[#This Row],[Rata z dopłatą]]-Tabela1[[#This Row],[Kapitał]]</f>
        <v>977.4476399141322</v>
      </c>
      <c r="F332" s="19">
        <f t="shared" si="31"/>
        <v>2368.3126360597239</v>
      </c>
      <c r="G332" s="19">
        <v>0</v>
      </c>
      <c r="H332" s="19">
        <f t="shared" si="33"/>
        <v>3345.7602759738561</v>
      </c>
      <c r="I332" s="19">
        <f>Tabela1[[#This Row],[Odsetki bez dopłat]]+Tabela1[[#This Row],[Kapitał]]</f>
        <v>3345.7602759738561</v>
      </c>
      <c r="J332" s="19">
        <f t="shared" si="34"/>
        <v>144248.83335106011</v>
      </c>
      <c r="L332" s="1"/>
    </row>
    <row r="333" spans="2:12" x14ac:dyDescent="0.3">
      <c r="B333" s="18">
        <v>310</v>
      </c>
      <c r="C333" s="19">
        <f t="shared" si="35"/>
        <v>144248.83335106011</v>
      </c>
      <c r="D333" s="19">
        <f t="shared" si="32"/>
        <v>961.65888900706739</v>
      </c>
      <c r="E333" s="19">
        <f>Tabela1[[#This Row],[Rata z dopłatą]]-Tabela1[[#This Row],[Kapitał]]</f>
        <v>961.6588890070675</v>
      </c>
      <c r="F333" s="19">
        <f t="shared" si="31"/>
        <v>2384.1013869667886</v>
      </c>
      <c r="G333" s="19">
        <v>0</v>
      </c>
      <c r="H333" s="19">
        <f t="shared" si="33"/>
        <v>3345.7602759738561</v>
      </c>
      <c r="I333" s="19">
        <f>Tabela1[[#This Row],[Odsetki bez dopłat]]+Tabela1[[#This Row],[Kapitał]]</f>
        <v>3345.7602759738561</v>
      </c>
      <c r="J333" s="19">
        <f t="shared" si="34"/>
        <v>141864.73196409331</v>
      </c>
      <c r="L333" s="1"/>
    </row>
    <row r="334" spans="2:12" x14ac:dyDescent="0.3">
      <c r="B334" s="18">
        <v>311</v>
      </c>
      <c r="C334" s="19">
        <f t="shared" si="35"/>
        <v>141864.73196409331</v>
      </c>
      <c r="D334" s="19">
        <f t="shared" si="32"/>
        <v>945.76487976062208</v>
      </c>
      <c r="E334" s="19">
        <f>Tabela1[[#This Row],[Rata z dopłatą]]-Tabela1[[#This Row],[Kapitał]]</f>
        <v>945.76487976062208</v>
      </c>
      <c r="F334" s="19">
        <f t="shared" si="31"/>
        <v>2399.9953962132331</v>
      </c>
      <c r="G334" s="19">
        <v>0</v>
      </c>
      <c r="H334" s="19">
        <f t="shared" si="33"/>
        <v>3345.7602759738552</v>
      </c>
      <c r="I334" s="19">
        <f>Tabela1[[#This Row],[Odsetki bez dopłat]]+Tabela1[[#This Row],[Kapitał]]</f>
        <v>3345.7602759738552</v>
      </c>
      <c r="J334" s="19">
        <f t="shared" si="34"/>
        <v>139464.73656788009</v>
      </c>
      <c r="L334" s="1"/>
    </row>
    <row r="335" spans="2:12" x14ac:dyDescent="0.3">
      <c r="B335" s="18">
        <v>312</v>
      </c>
      <c r="C335" s="19">
        <f t="shared" si="35"/>
        <v>139464.73656788009</v>
      </c>
      <c r="D335" s="19">
        <f t="shared" si="32"/>
        <v>929.76491045253397</v>
      </c>
      <c r="E335" s="19">
        <f>Tabela1[[#This Row],[Rata z dopłatą]]-Tabela1[[#This Row],[Kapitał]]</f>
        <v>929.76491045253397</v>
      </c>
      <c r="F335" s="19">
        <f t="shared" si="31"/>
        <v>2415.9953655213217</v>
      </c>
      <c r="G335" s="19">
        <v>0</v>
      </c>
      <c r="H335" s="19">
        <f t="shared" si="33"/>
        <v>3345.7602759738556</v>
      </c>
      <c r="I335" s="19">
        <f>Tabela1[[#This Row],[Odsetki bez dopłat]]+Tabela1[[#This Row],[Kapitał]]</f>
        <v>3345.7602759738556</v>
      </c>
      <c r="J335" s="19">
        <f t="shared" si="34"/>
        <v>137048.74120235877</v>
      </c>
      <c r="L335" s="1"/>
    </row>
    <row r="336" spans="2:12" x14ac:dyDescent="0.3">
      <c r="B336" s="18">
        <v>313</v>
      </c>
      <c r="C336" s="19">
        <f t="shared" si="35"/>
        <v>137048.74120235877</v>
      </c>
      <c r="D336" s="19">
        <f t="shared" si="32"/>
        <v>913.65827468239183</v>
      </c>
      <c r="E336" s="19">
        <f>Tabela1[[#This Row],[Rata z dopłatą]]-Tabela1[[#This Row],[Kapitał]]</f>
        <v>913.65827468239195</v>
      </c>
      <c r="F336" s="19">
        <f t="shared" ref="F336:F383" si="36">IF($J$17-B336&gt;=0,PPMT($J$11/12,1,$J$17-B335,-C336),0)</f>
        <v>2432.1020012914641</v>
      </c>
      <c r="G336" s="19">
        <v>0</v>
      </c>
      <c r="H336" s="19">
        <f t="shared" si="33"/>
        <v>3345.7602759738561</v>
      </c>
      <c r="I336" s="19">
        <f>Tabela1[[#This Row],[Odsetki bez dopłat]]+Tabela1[[#This Row],[Kapitał]]</f>
        <v>3345.7602759738561</v>
      </c>
      <c r="J336" s="19">
        <f t="shared" si="34"/>
        <v>134616.6392010673</v>
      </c>
      <c r="L336" s="1"/>
    </row>
    <row r="337" spans="2:12" x14ac:dyDescent="0.3">
      <c r="B337" s="18">
        <v>314</v>
      </c>
      <c r="C337" s="19">
        <f t="shared" si="35"/>
        <v>134616.6392010673</v>
      </c>
      <c r="D337" s="19">
        <f t="shared" ref="D337:D383" si="37">C337*$J$11/12</f>
        <v>897.44426134044863</v>
      </c>
      <c r="E337" s="19">
        <f>Tabela1[[#This Row],[Rata z dopłatą]]-Tabela1[[#This Row],[Kapitał]]</f>
        <v>897.44426134044852</v>
      </c>
      <c r="F337" s="19">
        <f t="shared" si="36"/>
        <v>2448.3160146334071</v>
      </c>
      <c r="G337" s="19">
        <v>0</v>
      </c>
      <c r="H337" s="19">
        <f t="shared" si="33"/>
        <v>3345.7602759738556</v>
      </c>
      <c r="I337" s="19">
        <f>Tabela1[[#This Row],[Odsetki bez dopłat]]+Tabela1[[#This Row],[Kapitał]]</f>
        <v>3345.7602759738556</v>
      </c>
      <c r="J337" s="19">
        <f t="shared" si="34"/>
        <v>132168.3231864339</v>
      </c>
      <c r="L337" s="1"/>
    </row>
    <row r="338" spans="2:12" x14ac:dyDescent="0.3">
      <c r="B338" s="18">
        <v>315</v>
      </c>
      <c r="C338" s="19">
        <f t="shared" si="35"/>
        <v>132168.3231864339</v>
      </c>
      <c r="D338" s="19">
        <f t="shared" si="37"/>
        <v>881.12215457622597</v>
      </c>
      <c r="E338" s="19">
        <f>Tabela1[[#This Row],[Rata z dopłatą]]-Tabela1[[#This Row],[Kapitał]]</f>
        <v>881.12215457622597</v>
      </c>
      <c r="F338" s="19">
        <f t="shared" si="36"/>
        <v>2464.6381213976292</v>
      </c>
      <c r="G338" s="19">
        <v>0</v>
      </c>
      <c r="H338" s="19">
        <f t="shared" ref="H338:H383" si="38">D338+F338-G338</f>
        <v>3345.7602759738552</v>
      </c>
      <c r="I338" s="19">
        <f>Tabela1[[#This Row],[Odsetki bez dopłat]]+Tabela1[[#This Row],[Kapitał]]</f>
        <v>3345.7602759738552</v>
      </c>
      <c r="J338" s="19">
        <f t="shared" si="34"/>
        <v>129703.68506503628</v>
      </c>
      <c r="L338" s="1"/>
    </row>
    <row r="339" spans="2:12" x14ac:dyDescent="0.3">
      <c r="B339" s="18">
        <v>316</v>
      </c>
      <c r="C339" s="19">
        <f t="shared" si="35"/>
        <v>129703.68506503628</v>
      </c>
      <c r="D339" s="19">
        <f t="shared" si="37"/>
        <v>864.69123376690857</v>
      </c>
      <c r="E339" s="19">
        <f>Tabela1[[#This Row],[Rata z dopłatą]]-Tabela1[[#This Row],[Kapitał]]</f>
        <v>864.69123376690868</v>
      </c>
      <c r="F339" s="19">
        <f t="shared" si="36"/>
        <v>2481.0690422069479</v>
      </c>
      <c r="G339" s="19">
        <v>0</v>
      </c>
      <c r="H339" s="19">
        <f t="shared" si="38"/>
        <v>3345.7602759738566</v>
      </c>
      <c r="I339" s="19">
        <f>Tabela1[[#This Row],[Odsetki bez dopłat]]+Tabela1[[#This Row],[Kapitał]]</f>
        <v>3345.7602759738566</v>
      </c>
      <c r="J339" s="19">
        <f t="shared" si="34"/>
        <v>127222.61602282933</v>
      </c>
      <c r="L339" s="1"/>
    </row>
    <row r="340" spans="2:12" x14ac:dyDescent="0.3">
      <c r="B340" s="18">
        <v>317</v>
      </c>
      <c r="C340" s="19">
        <f t="shared" si="35"/>
        <v>127222.61602282933</v>
      </c>
      <c r="D340" s="19">
        <f t="shared" si="37"/>
        <v>848.15077348552893</v>
      </c>
      <c r="E340" s="19">
        <f>Tabela1[[#This Row],[Rata z dopłatą]]-Tabela1[[#This Row],[Kapitał]]</f>
        <v>848.15077348552904</v>
      </c>
      <c r="F340" s="19">
        <f t="shared" si="36"/>
        <v>2497.6095024883271</v>
      </c>
      <c r="G340" s="19">
        <v>0</v>
      </c>
      <c r="H340" s="19">
        <f t="shared" si="38"/>
        <v>3345.7602759738561</v>
      </c>
      <c r="I340" s="19">
        <f>Tabela1[[#This Row],[Odsetki bez dopłat]]+Tabela1[[#This Row],[Kapitał]]</f>
        <v>3345.7602759738561</v>
      </c>
      <c r="J340" s="19">
        <f t="shared" si="34"/>
        <v>124725.006520341</v>
      </c>
      <c r="L340" s="1"/>
    </row>
    <row r="341" spans="2:12" x14ac:dyDescent="0.3">
      <c r="B341" s="18">
        <v>318</v>
      </c>
      <c r="C341" s="19">
        <f t="shared" si="35"/>
        <v>124725.006520341</v>
      </c>
      <c r="D341" s="19">
        <f t="shared" si="37"/>
        <v>831.50004346894002</v>
      </c>
      <c r="E341" s="19">
        <f>Tabela1[[#This Row],[Rata z dopłatą]]-Tabela1[[#This Row],[Kapitał]]</f>
        <v>831.50004346894002</v>
      </c>
      <c r="F341" s="19">
        <f t="shared" si="36"/>
        <v>2514.2602325049156</v>
      </c>
      <c r="G341" s="19">
        <v>0</v>
      </c>
      <c r="H341" s="19">
        <f t="shared" si="38"/>
        <v>3345.7602759738556</v>
      </c>
      <c r="I341" s="19">
        <f>Tabela1[[#This Row],[Odsetki bez dopłat]]+Tabela1[[#This Row],[Kapitał]]</f>
        <v>3345.7602759738556</v>
      </c>
      <c r="J341" s="19">
        <f t="shared" si="34"/>
        <v>122210.74628783608</v>
      </c>
      <c r="L341" s="1"/>
    </row>
    <row r="342" spans="2:12" x14ac:dyDescent="0.3">
      <c r="B342" s="18">
        <v>319</v>
      </c>
      <c r="C342" s="19">
        <f t="shared" si="35"/>
        <v>122210.74628783608</v>
      </c>
      <c r="D342" s="19">
        <f t="shared" si="37"/>
        <v>814.73830858557392</v>
      </c>
      <c r="E342" s="19">
        <f>Tabela1[[#This Row],[Rata z dopłatą]]-Tabela1[[#This Row],[Kapitał]]</f>
        <v>814.73830858557403</v>
      </c>
      <c r="F342" s="19">
        <f t="shared" si="36"/>
        <v>2531.0219673882821</v>
      </c>
      <c r="G342" s="19">
        <v>0</v>
      </c>
      <c r="H342" s="19">
        <f t="shared" si="38"/>
        <v>3345.7602759738561</v>
      </c>
      <c r="I342" s="19">
        <f>Tabela1[[#This Row],[Odsetki bez dopłat]]+Tabela1[[#This Row],[Kapitał]]</f>
        <v>3345.7602759738561</v>
      </c>
      <c r="J342" s="19">
        <f t="shared" si="34"/>
        <v>119679.7243204478</v>
      </c>
      <c r="L342" s="1"/>
    </row>
    <row r="343" spans="2:12" x14ac:dyDescent="0.3">
      <c r="B343" s="18">
        <v>320</v>
      </c>
      <c r="C343" s="19">
        <f t="shared" si="35"/>
        <v>119679.7243204478</v>
      </c>
      <c r="D343" s="19">
        <f t="shared" si="37"/>
        <v>797.86482880298536</v>
      </c>
      <c r="E343" s="19">
        <f>Tabela1[[#This Row],[Rata z dopłatą]]-Tabela1[[#This Row],[Kapitał]]</f>
        <v>797.86482880298536</v>
      </c>
      <c r="F343" s="19">
        <f t="shared" si="36"/>
        <v>2547.8954471708698</v>
      </c>
      <c r="G343" s="19">
        <v>0</v>
      </c>
      <c r="H343" s="19">
        <f t="shared" si="38"/>
        <v>3345.7602759738552</v>
      </c>
      <c r="I343" s="19">
        <f>Tabela1[[#This Row],[Odsetki bez dopłat]]+Tabela1[[#This Row],[Kapitał]]</f>
        <v>3345.7602759738552</v>
      </c>
      <c r="J343" s="19">
        <f t="shared" si="34"/>
        <v>117131.82887327693</v>
      </c>
      <c r="L343" s="1"/>
    </row>
    <row r="344" spans="2:12" x14ac:dyDescent="0.3">
      <c r="B344" s="18">
        <v>321</v>
      </c>
      <c r="C344" s="19">
        <f t="shared" si="35"/>
        <v>117131.82887327693</v>
      </c>
      <c r="D344" s="19">
        <f t="shared" si="37"/>
        <v>780.87885915517961</v>
      </c>
      <c r="E344" s="19">
        <f>Tabela1[[#This Row],[Rata z dopłatą]]-Tabela1[[#This Row],[Kapitał]]</f>
        <v>780.87885915517973</v>
      </c>
      <c r="F344" s="19">
        <f t="shared" si="36"/>
        <v>2564.8814168186764</v>
      </c>
      <c r="G344" s="19">
        <v>0</v>
      </c>
      <c r="H344" s="19">
        <f t="shared" si="38"/>
        <v>3345.7602759738561</v>
      </c>
      <c r="I344" s="19">
        <f>Tabela1[[#This Row],[Odsetki bez dopłat]]+Tabela1[[#This Row],[Kapitał]]</f>
        <v>3345.7602759738561</v>
      </c>
      <c r="J344" s="19">
        <f t="shared" si="34"/>
        <v>114566.94745645825</v>
      </c>
      <c r="L344" s="1"/>
    </row>
    <row r="345" spans="2:12" x14ac:dyDescent="0.3">
      <c r="B345" s="18">
        <v>322</v>
      </c>
      <c r="C345" s="19">
        <f t="shared" si="35"/>
        <v>114566.94745645825</v>
      </c>
      <c r="D345" s="19">
        <f t="shared" si="37"/>
        <v>763.77964970972164</v>
      </c>
      <c r="E345" s="19">
        <f>Tabela1[[#This Row],[Rata z dopłatą]]-Tabela1[[#This Row],[Kapitał]]</f>
        <v>763.77964970972153</v>
      </c>
      <c r="F345" s="19">
        <f t="shared" si="36"/>
        <v>2581.9806262641346</v>
      </c>
      <c r="G345" s="19">
        <v>0</v>
      </c>
      <c r="H345" s="19">
        <f t="shared" si="38"/>
        <v>3345.7602759738561</v>
      </c>
      <c r="I345" s="19">
        <f>Tabela1[[#This Row],[Odsetki bez dopłat]]+Tabela1[[#This Row],[Kapitał]]</f>
        <v>3345.7602759738561</v>
      </c>
      <c r="J345" s="19">
        <f t="shared" ref="J345:J383" si="39">IF(F345=0,0,C345-F345)</f>
        <v>111984.96683019411</v>
      </c>
      <c r="L345" s="1"/>
    </row>
    <row r="346" spans="2:12" x14ac:dyDescent="0.3">
      <c r="B346" s="18">
        <v>323</v>
      </c>
      <c r="C346" s="19">
        <f t="shared" ref="C346:C383" si="40">IF(F345=0,0,C345-F345)</f>
        <v>111984.96683019411</v>
      </c>
      <c r="D346" s="19">
        <f t="shared" si="37"/>
        <v>746.56644553462741</v>
      </c>
      <c r="E346" s="19">
        <f>Tabela1[[#This Row],[Rata z dopłatą]]-Tabela1[[#This Row],[Kapitał]]</f>
        <v>746.56644553462729</v>
      </c>
      <c r="F346" s="19">
        <f t="shared" si="36"/>
        <v>2599.1938304392283</v>
      </c>
      <c r="G346" s="19">
        <v>0</v>
      </c>
      <c r="H346" s="19">
        <f t="shared" si="38"/>
        <v>3345.7602759738556</v>
      </c>
      <c r="I346" s="19">
        <f>Tabela1[[#This Row],[Odsetki bez dopłat]]+Tabela1[[#This Row],[Kapitał]]</f>
        <v>3345.7602759738556</v>
      </c>
      <c r="J346" s="19">
        <f t="shared" si="39"/>
        <v>109385.77299975489</v>
      </c>
      <c r="L346" s="1"/>
    </row>
    <row r="347" spans="2:12" x14ac:dyDescent="0.3">
      <c r="B347" s="18">
        <v>324</v>
      </c>
      <c r="C347" s="19">
        <f t="shared" si="40"/>
        <v>109385.77299975489</v>
      </c>
      <c r="D347" s="19">
        <f t="shared" si="37"/>
        <v>729.23848666503261</v>
      </c>
      <c r="E347" s="19">
        <f>Tabela1[[#This Row],[Rata z dopłatą]]-Tabela1[[#This Row],[Kapitał]]</f>
        <v>729.23848666503272</v>
      </c>
      <c r="F347" s="19">
        <f t="shared" si="36"/>
        <v>2616.5217893088234</v>
      </c>
      <c r="G347" s="19">
        <v>0</v>
      </c>
      <c r="H347" s="19">
        <f t="shared" si="38"/>
        <v>3345.7602759738561</v>
      </c>
      <c r="I347" s="19">
        <f>Tabela1[[#This Row],[Odsetki bez dopłat]]+Tabela1[[#This Row],[Kapitał]]</f>
        <v>3345.7602759738561</v>
      </c>
      <c r="J347" s="19">
        <f t="shared" si="39"/>
        <v>106769.25121044606</v>
      </c>
      <c r="L347" s="1"/>
    </row>
    <row r="348" spans="2:12" x14ac:dyDescent="0.3">
      <c r="B348" s="18">
        <v>325</v>
      </c>
      <c r="C348" s="19">
        <f t="shared" si="40"/>
        <v>106769.25121044606</v>
      </c>
      <c r="D348" s="19">
        <f t="shared" si="37"/>
        <v>711.7950080696404</v>
      </c>
      <c r="E348" s="19">
        <f>Tabela1[[#This Row],[Rata z dopłatą]]-Tabela1[[#This Row],[Kapitał]]</f>
        <v>711.79500806964052</v>
      </c>
      <c r="F348" s="19">
        <f t="shared" si="36"/>
        <v>2633.9652679042156</v>
      </c>
      <c r="G348" s="19">
        <v>0</v>
      </c>
      <c r="H348" s="19">
        <f t="shared" si="38"/>
        <v>3345.7602759738561</v>
      </c>
      <c r="I348" s="19">
        <f>Tabela1[[#This Row],[Odsetki bez dopłat]]+Tabela1[[#This Row],[Kapitał]]</f>
        <v>3345.7602759738561</v>
      </c>
      <c r="J348" s="19">
        <f t="shared" si="39"/>
        <v>104135.28594254184</v>
      </c>
      <c r="L348" s="1"/>
    </row>
    <row r="349" spans="2:12" x14ac:dyDescent="0.3">
      <c r="B349" s="18">
        <v>326</v>
      </c>
      <c r="C349" s="19">
        <f t="shared" si="40"/>
        <v>104135.28594254184</v>
      </c>
      <c r="D349" s="19">
        <f t="shared" si="37"/>
        <v>694.23523961694571</v>
      </c>
      <c r="E349" s="19">
        <f>Tabela1[[#This Row],[Rata z dopłatą]]-Tabela1[[#This Row],[Kapitał]]</f>
        <v>694.23523961694582</v>
      </c>
      <c r="F349" s="19">
        <f t="shared" si="36"/>
        <v>2651.5250363569098</v>
      </c>
      <c r="G349" s="19">
        <v>0</v>
      </c>
      <c r="H349" s="19">
        <f t="shared" si="38"/>
        <v>3345.7602759738556</v>
      </c>
      <c r="I349" s="19">
        <f>Tabela1[[#This Row],[Odsetki bez dopłat]]+Tabela1[[#This Row],[Kapitał]]</f>
        <v>3345.7602759738556</v>
      </c>
      <c r="J349" s="19">
        <f t="shared" si="39"/>
        <v>101483.76090618494</v>
      </c>
      <c r="L349" s="1"/>
    </row>
    <row r="350" spans="2:12" x14ac:dyDescent="0.3">
      <c r="B350" s="18">
        <v>327</v>
      </c>
      <c r="C350" s="19">
        <f t="shared" si="40"/>
        <v>101483.76090618494</v>
      </c>
      <c r="D350" s="19">
        <f t="shared" si="37"/>
        <v>676.55840604123296</v>
      </c>
      <c r="E350" s="19">
        <f>Tabela1[[#This Row],[Rata z dopłatą]]-Tabela1[[#This Row],[Kapitał]]</f>
        <v>676.55840604123296</v>
      </c>
      <c r="F350" s="19">
        <f t="shared" si="36"/>
        <v>2669.2018699326236</v>
      </c>
      <c r="G350" s="19">
        <v>0</v>
      </c>
      <c r="H350" s="19">
        <f t="shared" si="38"/>
        <v>3345.7602759738566</v>
      </c>
      <c r="I350" s="19">
        <f>Tabela1[[#This Row],[Odsetki bez dopłat]]+Tabela1[[#This Row],[Kapitał]]</f>
        <v>3345.7602759738566</v>
      </c>
      <c r="J350" s="19">
        <f t="shared" si="39"/>
        <v>98814.559036252307</v>
      </c>
      <c r="L350" s="1"/>
    </row>
    <row r="351" spans="2:12" x14ac:dyDescent="0.3">
      <c r="B351" s="18">
        <v>328</v>
      </c>
      <c r="C351" s="19">
        <f t="shared" si="40"/>
        <v>98814.559036252307</v>
      </c>
      <c r="D351" s="19">
        <f t="shared" si="37"/>
        <v>658.76372690834876</v>
      </c>
      <c r="E351" s="19">
        <f>Tabela1[[#This Row],[Rata z dopłatą]]-Tabela1[[#This Row],[Kapitał]]</f>
        <v>658.76372690834887</v>
      </c>
      <c r="F351" s="19">
        <f t="shared" si="36"/>
        <v>2686.9965490655072</v>
      </c>
      <c r="G351" s="19">
        <v>0</v>
      </c>
      <c r="H351" s="19">
        <f t="shared" si="38"/>
        <v>3345.7602759738561</v>
      </c>
      <c r="I351" s="19">
        <f>Tabela1[[#This Row],[Odsetki bez dopłat]]+Tabela1[[#This Row],[Kapitał]]</f>
        <v>3345.7602759738561</v>
      </c>
      <c r="J351" s="19">
        <f t="shared" si="39"/>
        <v>96127.562487186806</v>
      </c>
      <c r="L351" s="1"/>
    </row>
    <row r="352" spans="2:12" x14ac:dyDescent="0.3">
      <c r="B352" s="18">
        <v>329</v>
      </c>
      <c r="C352" s="19">
        <f t="shared" si="40"/>
        <v>96127.562487186806</v>
      </c>
      <c r="D352" s="19">
        <f t="shared" si="37"/>
        <v>640.85041658124544</v>
      </c>
      <c r="E352" s="19">
        <f>Tabela1[[#This Row],[Rata z dopłatą]]-Tabela1[[#This Row],[Kapitał]]</f>
        <v>640.85041658124555</v>
      </c>
      <c r="F352" s="19">
        <f t="shared" si="36"/>
        <v>2704.9098593926105</v>
      </c>
      <c r="G352" s="19">
        <v>0</v>
      </c>
      <c r="H352" s="19">
        <f t="shared" si="38"/>
        <v>3345.7602759738561</v>
      </c>
      <c r="I352" s="19">
        <f>Tabela1[[#This Row],[Odsetki bez dopłat]]+Tabela1[[#This Row],[Kapitał]]</f>
        <v>3345.7602759738561</v>
      </c>
      <c r="J352" s="19">
        <f t="shared" si="39"/>
        <v>93422.652627794188</v>
      </c>
      <c r="L352" s="1"/>
    </row>
    <row r="353" spans="2:12" x14ac:dyDescent="0.3">
      <c r="B353" s="18">
        <v>330</v>
      </c>
      <c r="C353" s="19">
        <f t="shared" si="40"/>
        <v>93422.652627794188</v>
      </c>
      <c r="D353" s="19">
        <f t="shared" si="37"/>
        <v>622.81768418529464</v>
      </c>
      <c r="E353" s="19">
        <f>Tabela1[[#This Row],[Rata z dopłatą]]-Tabela1[[#This Row],[Kapitał]]</f>
        <v>622.81768418529464</v>
      </c>
      <c r="F353" s="19">
        <f t="shared" si="36"/>
        <v>2722.942591788561</v>
      </c>
      <c r="G353" s="19">
        <v>0</v>
      </c>
      <c r="H353" s="19">
        <f t="shared" si="38"/>
        <v>3345.7602759738556</v>
      </c>
      <c r="I353" s="19">
        <f>Tabela1[[#This Row],[Odsetki bez dopłat]]+Tabela1[[#This Row],[Kapitał]]</f>
        <v>3345.7602759738556</v>
      </c>
      <c r="J353" s="19">
        <f t="shared" si="39"/>
        <v>90699.710036005621</v>
      </c>
      <c r="L353" s="1"/>
    </row>
    <row r="354" spans="2:12" x14ac:dyDescent="0.3">
      <c r="B354" s="18">
        <v>331</v>
      </c>
      <c r="C354" s="19">
        <f t="shared" si="40"/>
        <v>90699.710036005621</v>
      </c>
      <c r="D354" s="19">
        <f t="shared" si="37"/>
        <v>604.66473357337088</v>
      </c>
      <c r="E354" s="19">
        <f>Tabela1[[#This Row],[Rata z dopłatą]]-Tabela1[[#This Row],[Kapitał]]</f>
        <v>604.664733573371</v>
      </c>
      <c r="F354" s="19">
        <f t="shared" si="36"/>
        <v>2741.0955424004846</v>
      </c>
      <c r="G354" s="19">
        <v>0</v>
      </c>
      <c r="H354" s="19">
        <f t="shared" si="38"/>
        <v>3345.7602759738556</v>
      </c>
      <c r="I354" s="19">
        <f>Tabela1[[#This Row],[Odsetki bez dopłat]]+Tabela1[[#This Row],[Kapitał]]</f>
        <v>3345.7602759738556</v>
      </c>
      <c r="J354" s="19">
        <f t="shared" si="39"/>
        <v>87958.614493605142</v>
      </c>
      <c r="L354" s="1"/>
    </row>
    <row r="355" spans="2:12" x14ac:dyDescent="0.3">
      <c r="B355" s="18">
        <v>332</v>
      </c>
      <c r="C355" s="19">
        <f t="shared" si="40"/>
        <v>87958.614493605142</v>
      </c>
      <c r="D355" s="19">
        <f t="shared" si="37"/>
        <v>586.39076329070099</v>
      </c>
      <c r="E355" s="19">
        <f>Tabela1[[#This Row],[Rata z dopłatą]]-Tabela1[[#This Row],[Kapitał]]</f>
        <v>586.39076329070076</v>
      </c>
      <c r="F355" s="19">
        <f t="shared" si="36"/>
        <v>2759.3695126831549</v>
      </c>
      <c r="G355" s="19">
        <v>0</v>
      </c>
      <c r="H355" s="19">
        <f t="shared" si="38"/>
        <v>3345.7602759738556</v>
      </c>
      <c r="I355" s="19">
        <f>Tabela1[[#This Row],[Odsetki bez dopłat]]+Tabela1[[#This Row],[Kapitał]]</f>
        <v>3345.7602759738556</v>
      </c>
      <c r="J355" s="19">
        <f t="shared" si="39"/>
        <v>85199.244980921983</v>
      </c>
      <c r="L355" s="1"/>
    </row>
    <row r="356" spans="2:12" x14ac:dyDescent="0.3">
      <c r="B356" s="18">
        <v>333</v>
      </c>
      <c r="C356" s="19">
        <f t="shared" si="40"/>
        <v>85199.244980921983</v>
      </c>
      <c r="D356" s="19">
        <f t="shared" si="37"/>
        <v>567.99496653947983</v>
      </c>
      <c r="E356" s="19">
        <f>Tabela1[[#This Row],[Rata z dopłatą]]-Tabela1[[#This Row],[Kapitał]]</f>
        <v>567.99496653947972</v>
      </c>
      <c r="F356" s="19">
        <f t="shared" si="36"/>
        <v>2777.7653094343759</v>
      </c>
      <c r="G356" s="19">
        <v>0</v>
      </c>
      <c r="H356" s="19">
        <f t="shared" si="38"/>
        <v>3345.7602759738556</v>
      </c>
      <c r="I356" s="19">
        <f>Tabela1[[#This Row],[Odsetki bez dopłat]]+Tabela1[[#This Row],[Kapitał]]</f>
        <v>3345.7602759738556</v>
      </c>
      <c r="J356" s="19">
        <f t="shared" si="39"/>
        <v>82421.479671487614</v>
      </c>
      <c r="L356" s="1"/>
    </row>
    <row r="357" spans="2:12" x14ac:dyDescent="0.3">
      <c r="B357" s="18">
        <v>334</v>
      </c>
      <c r="C357" s="19">
        <f t="shared" si="40"/>
        <v>82421.479671487614</v>
      </c>
      <c r="D357" s="19">
        <f t="shared" si="37"/>
        <v>549.47653114325078</v>
      </c>
      <c r="E357" s="19">
        <f>Tabela1[[#This Row],[Rata z dopłatą]]-Tabela1[[#This Row],[Kapitał]]</f>
        <v>549.47653114325067</v>
      </c>
      <c r="F357" s="19">
        <f t="shared" si="36"/>
        <v>2796.2837448306045</v>
      </c>
      <c r="G357" s="19">
        <v>0</v>
      </c>
      <c r="H357" s="19">
        <f t="shared" si="38"/>
        <v>3345.7602759738552</v>
      </c>
      <c r="I357" s="19">
        <f>Tabela1[[#This Row],[Odsetki bez dopłat]]+Tabela1[[#This Row],[Kapitał]]</f>
        <v>3345.7602759738552</v>
      </c>
      <c r="J357" s="19">
        <f t="shared" si="39"/>
        <v>79625.195926657005</v>
      </c>
      <c r="L357" s="1"/>
    </row>
    <row r="358" spans="2:12" x14ac:dyDescent="0.3">
      <c r="B358" s="18">
        <v>335</v>
      </c>
      <c r="C358" s="19">
        <f t="shared" si="40"/>
        <v>79625.195926657005</v>
      </c>
      <c r="D358" s="19">
        <f t="shared" si="37"/>
        <v>530.8346395110467</v>
      </c>
      <c r="E358" s="19">
        <f>Tabela1[[#This Row],[Rata z dopłatą]]-Tabela1[[#This Row],[Kapitał]]</f>
        <v>530.83463951104659</v>
      </c>
      <c r="F358" s="19">
        <f t="shared" si="36"/>
        <v>2814.9256364628091</v>
      </c>
      <c r="G358" s="19">
        <v>0</v>
      </c>
      <c r="H358" s="19">
        <f t="shared" si="38"/>
        <v>3345.7602759738556</v>
      </c>
      <c r="I358" s="19">
        <f>Tabela1[[#This Row],[Odsetki bez dopłat]]+Tabela1[[#This Row],[Kapitał]]</f>
        <v>3345.7602759738556</v>
      </c>
      <c r="J358" s="19">
        <f t="shared" si="39"/>
        <v>76810.270290194196</v>
      </c>
      <c r="L358" s="1"/>
    </row>
    <row r="359" spans="2:12" x14ac:dyDescent="0.3">
      <c r="B359" s="18">
        <v>336</v>
      </c>
      <c r="C359" s="19">
        <f t="shared" si="40"/>
        <v>76810.270290194196</v>
      </c>
      <c r="D359" s="19">
        <f t="shared" si="37"/>
        <v>512.06846860129463</v>
      </c>
      <c r="E359" s="19">
        <f>Tabela1[[#This Row],[Rata z dopłatą]]-Tabela1[[#This Row],[Kapitał]]</f>
        <v>512.06846860129463</v>
      </c>
      <c r="F359" s="19">
        <f t="shared" si="36"/>
        <v>2833.691807372561</v>
      </c>
      <c r="G359" s="19">
        <v>0</v>
      </c>
      <c r="H359" s="19">
        <f t="shared" si="38"/>
        <v>3345.7602759738556</v>
      </c>
      <c r="I359" s="19">
        <f>Tabela1[[#This Row],[Odsetki bez dopłat]]+Tabela1[[#This Row],[Kapitał]]</f>
        <v>3345.7602759738556</v>
      </c>
      <c r="J359" s="19">
        <f t="shared" si="39"/>
        <v>73976.578482821642</v>
      </c>
      <c r="L359" s="1"/>
    </row>
    <row r="360" spans="2:12" x14ac:dyDescent="0.3">
      <c r="B360" s="18">
        <v>337</v>
      </c>
      <c r="C360" s="19">
        <f t="shared" si="40"/>
        <v>73976.578482821642</v>
      </c>
      <c r="D360" s="19">
        <f t="shared" si="37"/>
        <v>493.17718988547762</v>
      </c>
      <c r="E360" s="19">
        <f>Tabela1[[#This Row],[Rata z dopłatą]]-Tabela1[[#This Row],[Kapitał]]</f>
        <v>493.17718988547767</v>
      </c>
      <c r="F360" s="19">
        <f t="shared" si="36"/>
        <v>2852.583086088378</v>
      </c>
      <c r="G360" s="19">
        <v>0</v>
      </c>
      <c r="H360" s="19">
        <f t="shared" si="38"/>
        <v>3345.7602759738556</v>
      </c>
      <c r="I360" s="19">
        <f>Tabela1[[#This Row],[Odsetki bez dopłat]]+Tabela1[[#This Row],[Kapitał]]</f>
        <v>3345.7602759738556</v>
      </c>
      <c r="J360" s="19">
        <f t="shared" si="39"/>
        <v>71123.995396733269</v>
      </c>
      <c r="L360" s="1"/>
    </row>
    <row r="361" spans="2:12" x14ac:dyDescent="0.3">
      <c r="B361" s="18">
        <v>338</v>
      </c>
      <c r="C361" s="19">
        <f t="shared" si="40"/>
        <v>71123.995396733269</v>
      </c>
      <c r="D361" s="19">
        <f t="shared" si="37"/>
        <v>474.15996931155513</v>
      </c>
      <c r="E361" s="19">
        <f>Tabela1[[#This Row],[Rata z dopłatą]]-Tabela1[[#This Row],[Kapitał]]</f>
        <v>474.15996931155496</v>
      </c>
      <c r="F361" s="19">
        <f t="shared" si="36"/>
        <v>2871.6003066623011</v>
      </c>
      <c r="G361" s="19">
        <v>0</v>
      </c>
      <c r="H361" s="19">
        <f t="shared" si="38"/>
        <v>3345.7602759738561</v>
      </c>
      <c r="I361" s="19">
        <f>Tabela1[[#This Row],[Odsetki bez dopłat]]+Tabela1[[#This Row],[Kapitał]]</f>
        <v>3345.7602759738561</v>
      </c>
      <c r="J361" s="19">
        <f t="shared" si="39"/>
        <v>68252.395090070975</v>
      </c>
      <c r="L361" s="1"/>
    </row>
    <row r="362" spans="2:12" x14ac:dyDescent="0.3">
      <c r="B362" s="18">
        <v>339</v>
      </c>
      <c r="C362" s="19">
        <f t="shared" si="40"/>
        <v>68252.395090070975</v>
      </c>
      <c r="D362" s="19">
        <f t="shared" si="37"/>
        <v>455.01596726713984</v>
      </c>
      <c r="E362" s="19">
        <f>Tabela1[[#This Row],[Rata z dopłatą]]-Tabela1[[#This Row],[Kapitał]]</f>
        <v>455.01596726713979</v>
      </c>
      <c r="F362" s="19">
        <f t="shared" si="36"/>
        <v>2890.7443087067163</v>
      </c>
      <c r="G362" s="19">
        <v>0</v>
      </c>
      <c r="H362" s="19">
        <f t="shared" si="38"/>
        <v>3345.7602759738561</v>
      </c>
      <c r="I362" s="19">
        <f>Tabela1[[#This Row],[Odsetki bez dopłat]]+Tabela1[[#This Row],[Kapitał]]</f>
        <v>3345.7602759738561</v>
      </c>
      <c r="J362" s="19">
        <f t="shared" si="39"/>
        <v>65361.65078136426</v>
      </c>
      <c r="L362" s="1"/>
    </row>
    <row r="363" spans="2:12" x14ac:dyDescent="0.3">
      <c r="B363" s="18">
        <v>340</v>
      </c>
      <c r="C363" s="19">
        <f t="shared" si="40"/>
        <v>65361.65078136426</v>
      </c>
      <c r="D363" s="19">
        <f t="shared" si="37"/>
        <v>435.74433854242847</v>
      </c>
      <c r="E363" s="19">
        <f>Tabela1[[#This Row],[Rata z dopłatą]]-Tabela1[[#This Row],[Kapitał]]</f>
        <v>435.74433854242852</v>
      </c>
      <c r="F363" s="19">
        <f t="shared" si="36"/>
        <v>2910.0159374314285</v>
      </c>
      <c r="G363" s="19">
        <v>0</v>
      </c>
      <c r="H363" s="19">
        <f t="shared" si="38"/>
        <v>3345.760275973857</v>
      </c>
      <c r="I363" s="19">
        <f>Tabela1[[#This Row],[Odsetki bez dopłat]]+Tabela1[[#This Row],[Kapitał]]</f>
        <v>3345.760275973857</v>
      </c>
      <c r="J363" s="19">
        <f t="shared" si="39"/>
        <v>62451.634843932829</v>
      </c>
      <c r="L363" s="1"/>
    </row>
    <row r="364" spans="2:12" x14ac:dyDescent="0.3">
      <c r="B364" s="18">
        <v>341</v>
      </c>
      <c r="C364" s="19">
        <f t="shared" si="40"/>
        <v>62451.634843932829</v>
      </c>
      <c r="D364" s="19">
        <f t="shared" si="37"/>
        <v>416.34423229288558</v>
      </c>
      <c r="E364" s="19">
        <f>Tabela1[[#This Row],[Rata z dopłatą]]-Tabela1[[#This Row],[Kapitał]]</f>
        <v>416.34423229288541</v>
      </c>
      <c r="F364" s="19">
        <f t="shared" si="36"/>
        <v>2929.4160436809707</v>
      </c>
      <c r="G364" s="19">
        <v>0</v>
      </c>
      <c r="H364" s="19">
        <f t="shared" si="38"/>
        <v>3345.7602759738561</v>
      </c>
      <c r="I364" s="19">
        <f>Tabela1[[#This Row],[Odsetki bez dopłat]]+Tabela1[[#This Row],[Kapitał]]</f>
        <v>3345.7602759738561</v>
      </c>
      <c r="J364" s="19">
        <f t="shared" si="39"/>
        <v>59522.21880025186</v>
      </c>
      <c r="L364" s="1"/>
    </row>
    <row r="365" spans="2:12" x14ac:dyDescent="0.3">
      <c r="B365" s="18">
        <v>342</v>
      </c>
      <c r="C365" s="19">
        <f t="shared" si="40"/>
        <v>59522.21880025186</v>
      </c>
      <c r="D365" s="19">
        <f t="shared" si="37"/>
        <v>396.81479200167905</v>
      </c>
      <c r="E365" s="19">
        <f>Tabela1[[#This Row],[Rata z dopłatą]]-Tabela1[[#This Row],[Kapitał]]</f>
        <v>396.81479200167905</v>
      </c>
      <c r="F365" s="19">
        <f t="shared" si="36"/>
        <v>2948.9454839721766</v>
      </c>
      <c r="G365" s="19">
        <v>0</v>
      </c>
      <c r="H365" s="19">
        <f t="shared" si="38"/>
        <v>3345.7602759738556</v>
      </c>
      <c r="I365" s="19">
        <f>Tabela1[[#This Row],[Odsetki bez dopłat]]+Tabela1[[#This Row],[Kapitał]]</f>
        <v>3345.7602759738556</v>
      </c>
      <c r="J365" s="19">
        <f t="shared" si="39"/>
        <v>56573.273316279679</v>
      </c>
      <c r="L365" s="1"/>
    </row>
    <row r="366" spans="2:12" x14ac:dyDescent="0.3">
      <c r="B366" s="18">
        <v>343</v>
      </c>
      <c r="C366" s="19">
        <f t="shared" si="40"/>
        <v>56573.273316279679</v>
      </c>
      <c r="D366" s="19">
        <f t="shared" si="37"/>
        <v>377.15515544186451</v>
      </c>
      <c r="E366" s="19">
        <f>Tabela1[[#This Row],[Rata z dopłatą]]-Tabela1[[#This Row],[Kapitał]]</f>
        <v>377.15515544186474</v>
      </c>
      <c r="F366" s="19">
        <f t="shared" si="36"/>
        <v>2968.6051205319918</v>
      </c>
      <c r="G366" s="19">
        <v>0</v>
      </c>
      <c r="H366" s="19">
        <f t="shared" si="38"/>
        <v>3345.7602759738566</v>
      </c>
      <c r="I366" s="19">
        <f>Tabela1[[#This Row],[Odsetki bez dopłat]]+Tabela1[[#This Row],[Kapitał]]</f>
        <v>3345.7602759738566</v>
      </c>
      <c r="J366" s="19">
        <f t="shared" si="39"/>
        <v>53604.66819574769</v>
      </c>
      <c r="L366" s="1"/>
    </row>
    <row r="367" spans="2:12" x14ac:dyDescent="0.3">
      <c r="B367" s="18">
        <v>344</v>
      </c>
      <c r="C367" s="19">
        <f t="shared" si="40"/>
        <v>53604.66819574769</v>
      </c>
      <c r="D367" s="19">
        <f t="shared" si="37"/>
        <v>357.36445463831797</v>
      </c>
      <c r="E367" s="19">
        <f>Tabela1[[#This Row],[Rata z dopłatą]]-Tabela1[[#This Row],[Kapitał]]</f>
        <v>357.36445463831797</v>
      </c>
      <c r="F367" s="19">
        <f t="shared" si="36"/>
        <v>2988.3958213355386</v>
      </c>
      <c r="G367" s="19">
        <v>0</v>
      </c>
      <c r="H367" s="19">
        <f t="shared" si="38"/>
        <v>3345.7602759738566</v>
      </c>
      <c r="I367" s="19">
        <f>Tabela1[[#This Row],[Odsetki bez dopłat]]+Tabela1[[#This Row],[Kapitał]]</f>
        <v>3345.7602759738566</v>
      </c>
      <c r="J367" s="19">
        <f t="shared" si="39"/>
        <v>50616.272374412154</v>
      </c>
      <c r="L367" s="1"/>
    </row>
    <row r="368" spans="2:12" x14ac:dyDescent="0.3">
      <c r="B368" s="18">
        <v>345</v>
      </c>
      <c r="C368" s="19">
        <f t="shared" si="40"/>
        <v>50616.272374412154</v>
      </c>
      <c r="D368" s="19">
        <f t="shared" si="37"/>
        <v>337.44181582941434</v>
      </c>
      <c r="E368" s="19">
        <f>Tabela1[[#This Row],[Rata z dopłatą]]-Tabela1[[#This Row],[Kapitał]]</f>
        <v>337.44181582941428</v>
      </c>
      <c r="F368" s="19">
        <f t="shared" si="36"/>
        <v>3008.3184601444418</v>
      </c>
      <c r="G368" s="19">
        <v>0</v>
      </c>
      <c r="H368" s="19">
        <f t="shared" si="38"/>
        <v>3345.7602759738561</v>
      </c>
      <c r="I368" s="19">
        <f>Tabela1[[#This Row],[Odsetki bez dopłat]]+Tabela1[[#This Row],[Kapitał]]</f>
        <v>3345.7602759738561</v>
      </c>
      <c r="J368" s="19">
        <f t="shared" si="39"/>
        <v>47607.953914267709</v>
      </c>
      <c r="L368" s="1"/>
    </row>
    <row r="369" spans="2:12" x14ac:dyDescent="0.3">
      <c r="B369" s="18">
        <v>346</v>
      </c>
      <c r="C369" s="19">
        <f t="shared" si="40"/>
        <v>47607.953914267709</v>
      </c>
      <c r="D369" s="19">
        <f t="shared" si="37"/>
        <v>317.38635942845139</v>
      </c>
      <c r="E369" s="19">
        <f>Tabela1[[#This Row],[Rata z dopłatą]]-Tabela1[[#This Row],[Kapitał]]</f>
        <v>317.38635942845121</v>
      </c>
      <c r="F369" s="19">
        <f t="shared" si="36"/>
        <v>3028.3739165454049</v>
      </c>
      <c r="G369" s="19">
        <v>0</v>
      </c>
      <c r="H369" s="19">
        <f t="shared" si="38"/>
        <v>3345.7602759738561</v>
      </c>
      <c r="I369" s="19">
        <f>Tabela1[[#This Row],[Odsetki bez dopłat]]+Tabela1[[#This Row],[Kapitał]]</f>
        <v>3345.7602759738561</v>
      </c>
      <c r="J369" s="19">
        <f t="shared" si="39"/>
        <v>44579.579997722307</v>
      </c>
      <c r="L369" s="1"/>
    </row>
    <row r="370" spans="2:12" x14ac:dyDescent="0.3">
      <c r="B370" s="18">
        <v>347</v>
      </c>
      <c r="C370" s="19">
        <f t="shared" si="40"/>
        <v>44579.579997722307</v>
      </c>
      <c r="D370" s="19">
        <f t="shared" si="37"/>
        <v>297.19719998481537</v>
      </c>
      <c r="E370" s="19">
        <f>Tabela1[[#This Row],[Rata z dopłatą]]-Tabela1[[#This Row],[Kapitał]]</f>
        <v>297.1971999848156</v>
      </c>
      <c r="F370" s="19">
        <f t="shared" si="36"/>
        <v>3048.563075989041</v>
      </c>
      <c r="G370" s="19">
        <v>0</v>
      </c>
      <c r="H370" s="19">
        <f t="shared" si="38"/>
        <v>3345.7602759738566</v>
      </c>
      <c r="I370" s="19">
        <f>Tabela1[[#This Row],[Odsetki bez dopłat]]+Tabela1[[#This Row],[Kapitał]]</f>
        <v>3345.7602759738566</v>
      </c>
      <c r="J370" s="19">
        <f t="shared" si="39"/>
        <v>41531.016921733266</v>
      </c>
      <c r="L370" s="1"/>
    </row>
    <row r="371" spans="2:12" x14ac:dyDescent="0.3">
      <c r="B371" s="18">
        <v>348</v>
      </c>
      <c r="C371" s="19">
        <f t="shared" si="40"/>
        <v>41531.016921733266</v>
      </c>
      <c r="D371" s="19">
        <f t="shared" si="37"/>
        <v>276.87344614488842</v>
      </c>
      <c r="E371" s="19">
        <f>Tabela1[[#This Row],[Rata z dopłatą]]-Tabela1[[#This Row],[Kapitał]]</f>
        <v>276.87344614488848</v>
      </c>
      <c r="F371" s="19">
        <f t="shared" si="36"/>
        <v>3068.8868298289681</v>
      </c>
      <c r="G371" s="19">
        <v>0</v>
      </c>
      <c r="H371" s="19">
        <f t="shared" si="38"/>
        <v>3345.7602759738566</v>
      </c>
      <c r="I371" s="19">
        <f>Tabela1[[#This Row],[Odsetki bez dopłat]]+Tabela1[[#This Row],[Kapitał]]</f>
        <v>3345.7602759738566</v>
      </c>
      <c r="J371" s="19">
        <f t="shared" si="39"/>
        <v>38462.130091904299</v>
      </c>
      <c r="L371" s="1"/>
    </row>
    <row r="372" spans="2:12" x14ac:dyDescent="0.3">
      <c r="B372" s="18">
        <v>349</v>
      </c>
      <c r="C372" s="19">
        <f t="shared" si="40"/>
        <v>38462.130091904299</v>
      </c>
      <c r="D372" s="19">
        <f t="shared" si="37"/>
        <v>256.41420061269531</v>
      </c>
      <c r="E372" s="19">
        <f>Tabela1[[#This Row],[Rata z dopłatą]]-Tabela1[[#This Row],[Kapitał]]</f>
        <v>256.41420061269537</v>
      </c>
      <c r="F372" s="19">
        <f t="shared" si="36"/>
        <v>3089.3460753611612</v>
      </c>
      <c r="G372" s="19">
        <v>0</v>
      </c>
      <c r="H372" s="19">
        <f t="shared" si="38"/>
        <v>3345.7602759738566</v>
      </c>
      <c r="I372" s="19">
        <f>Tabela1[[#This Row],[Odsetki bez dopłat]]+Tabela1[[#This Row],[Kapitał]]</f>
        <v>3345.7602759738566</v>
      </c>
      <c r="J372" s="19">
        <f t="shared" si="39"/>
        <v>35372.784016543141</v>
      </c>
      <c r="L372" s="1"/>
    </row>
    <row r="373" spans="2:12" x14ac:dyDescent="0.3">
      <c r="B373" s="18">
        <v>350</v>
      </c>
      <c r="C373" s="19">
        <f t="shared" si="40"/>
        <v>35372.784016543141</v>
      </c>
      <c r="D373" s="19">
        <f t="shared" si="37"/>
        <v>235.81856011028762</v>
      </c>
      <c r="E373" s="19">
        <f>Tabela1[[#This Row],[Rata z dopłatą]]-Tabela1[[#This Row],[Kapitał]]</f>
        <v>235.81856011028776</v>
      </c>
      <c r="F373" s="19">
        <f t="shared" si="36"/>
        <v>3109.9417158635692</v>
      </c>
      <c r="G373" s="19">
        <v>0</v>
      </c>
      <c r="H373" s="19">
        <f t="shared" si="38"/>
        <v>3345.760275973857</v>
      </c>
      <c r="I373" s="19">
        <f>Tabela1[[#This Row],[Odsetki bez dopłat]]+Tabela1[[#This Row],[Kapitał]]</f>
        <v>3345.760275973857</v>
      </c>
      <c r="J373" s="19">
        <f t="shared" si="39"/>
        <v>32262.842300679571</v>
      </c>
      <c r="L373" s="1"/>
    </row>
    <row r="374" spans="2:12" x14ac:dyDescent="0.3">
      <c r="B374" s="18">
        <v>351</v>
      </c>
      <c r="C374" s="19">
        <f t="shared" si="40"/>
        <v>32262.842300679571</v>
      </c>
      <c r="D374" s="19">
        <f t="shared" si="37"/>
        <v>215.08561533786383</v>
      </c>
      <c r="E374" s="19">
        <f>Tabela1[[#This Row],[Rata z dopłatą]]-Tabela1[[#This Row],[Kapitał]]</f>
        <v>215.0856153378636</v>
      </c>
      <c r="F374" s="19">
        <f t="shared" si="36"/>
        <v>3130.674660635993</v>
      </c>
      <c r="G374" s="19">
        <v>0</v>
      </c>
      <c r="H374" s="19">
        <f t="shared" si="38"/>
        <v>3345.7602759738566</v>
      </c>
      <c r="I374" s="19">
        <f>Tabela1[[#This Row],[Odsetki bez dopłat]]+Tabela1[[#This Row],[Kapitał]]</f>
        <v>3345.7602759738566</v>
      </c>
      <c r="J374" s="19">
        <f t="shared" si="39"/>
        <v>29132.167640043579</v>
      </c>
      <c r="L374" s="1"/>
    </row>
    <row r="375" spans="2:12" x14ac:dyDescent="0.3">
      <c r="B375" s="18">
        <v>352</v>
      </c>
      <c r="C375" s="19">
        <f t="shared" si="40"/>
        <v>29132.167640043579</v>
      </c>
      <c r="D375" s="19">
        <f t="shared" si="37"/>
        <v>194.21445093362388</v>
      </c>
      <c r="E375" s="19">
        <f>Tabela1[[#This Row],[Rata z dopłatą]]-Tabela1[[#This Row],[Kapitał]]</f>
        <v>194.21445093362399</v>
      </c>
      <c r="F375" s="19">
        <f t="shared" si="36"/>
        <v>3151.545825040233</v>
      </c>
      <c r="G375" s="19">
        <v>0</v>
      </c>
      <c r="H375" s="19">
        <f t="shared" si="38"/>
        <v>3345.760275973857</v>
      </c>
      <c r="I375" s="19">
        <f>Tabela1[[#This Row],[Odsetki bez dopłat]]+Tabela1[[#This Row],[Kapitał]]</f>
        <v>3345.760275973857</v>
      </c>
      <c r="J375" s="19">
        <f t="shared" si="39"/>
        <v>25980.621815003346</v>
      </c>
      <c r="L375" s="1"/>
    </row>
    <row r="376" spans="2:12" x14ac:dyDescent="0.3">
      <c r="B376" s="18">
        <v>353</v>
      </c>
      <c r="C376" s="19">
        <f t="shared" si="40"/>
        <v>25980.621815003346</v>
      </c>
      <c r="D376" s="19">
        <f t="shared" si="37"/>
        <v>173.20414543335565</v>
      </c>
      <c r="E376" s="19">
        <f>Tabela1[[#This Row],[Rata z dopłatą]]-Tabela1[[#This Row],[Kapitał]]</f>
        <v>173.20414543335573</v>
      </c>
      <c r="F376" s="19">
        <f t="shared" si="36"/>
        <v>3172.5561305405017</v>
      </c>
      <c r="G376" s="19">
        <v>0</v>
      </c>
      <c r="H376" s="19">
        <f t="shared" si="38"/>
        <v>3345.7602759738575</v>
      </c>
      <c r="I376" s="19">
        <f>Tabela1[[#This Row],[Odsetki bez dopłat]]+Tabela1[[#This Row],[Kapitał]]</f>
        <v>3345.7602759738575</v>
      </c>
      <c r="J376" s="19">
        <f t="shared" si="39"/>
        <v>22808.065684462843</v>
      </c>
      <c r="L376" s="1"/>
    </row>
    <row r="377" spans="2:12" x14ac:dyDescent="0.3">
      <c r="B377" s="18">
        <v>354</v>
      </c>
      <c r="C377" s="19">
        <f t="shared" si="40"/>
        <v>22808.065684462843</v>
      </c>
      <c r="D377" s="19">
        <f t="shared" si="37"/>
        <v>152.0537712297523</v>
      </c>
      <c r="E377" s="19">
        <f>Tabela1[[#This Row],[Rata z dopłatą]]-Tabela1[[#This Row],[Kapitał]]</f>
        <v>152.05377122975233</v>
      </c>
      <c r="F377" s="19">
        <f t="shared" si="36"/>
        <v>3193.7065047441047</v>
      </c>
      <c r="G377" s="19">
        <v>0</v>
      </c>
      <c r="H377" s="19">
        <f t="shared" si="38"/>
        <v>3345.760275973857</v>
      </c>
      <c r="I377" s="19">
        <f>Tabela1[[#This Row],[Odsetki bez dopłat]]+Tabela1[[#This Row],[Kapitał]]</f>
        <v>3345.760275973857</v>
      </c>
      <c r="J377" s="19">
        <f t="shared" si="39"/>
        <v>19614.35917971874</v>
      </c>
      <c r="L377" s="1"/>
    </row>
    <row r="378" spans="2:12" x14ac:dyDescent="0.3">
      <c r="B378" s="18">
        <v>355</v>
      </c>
      <c r="C378" s="19">
        <f t="shared" si="40"/>
        <v>19614.35917971874</v>
      </c>
      <c r="D378" s="19">
        <f t="shared" si="37"/>
        <v>130.76239453145828</v>
      </c>
      <c r="E378" s="19">
        <f>Tabela1[[#This Row],[Rata z dopłatą]]-Tabela1[[#This Row],[Kapitał]]</f>
        <v>130.76239453145809</v>
      </c>
      <c r="F378" s="19">
        <f t="shared" si="36"/>
        <v>3214.9978814423989</v>
      </c>
      <c r="G378" s="19">
        <v>0</v>
      </c>
      <c r="H378" s="19">
        <f t="shared" si="38"/>
        <v>3345.760275973857</v>
      </c>
      <c r="I378" s="19">
        <f>Tabela1[[#This Row],[Odsetki bez dopłat]]+Tabela1[[#This Row],[Kapitał]]</f>
        <v>3345.760275973857</v>
      </c>
      <c r="J378" s="19">
        <f t="shared" si="39"/>
        <v>16399.361298276341</v>
      </c>
      <c r="L378" s="1"/>
    </row>
    <row r="379" spans="2:12" x14ac:dyDescent="0.3">
      <c r="B379" s="18">
        <v>356</v>
      </c>
      <c r="C379" s="19">
        <f t="shared" si="40"/>
        <v>16399.361298276341</v>
      </c>
      <c r="D379" s="19">
        <f t="shared" si="37"/>
        <v>109.32907532184227</v>
      </c>
      <c r="E379" s="19">
        <f>Tabela1[[#This Row],[Rata z dopłatą]]-Tabela1[[#This Row],[Kapitał]]</f>
        <v>109.32907532184208</v>
      </c>
      <c r="F379" s="19">
        <f t="shared" si="36"/>
        <v>3236.4312006520149</v>
      </c>
      <c r="G379" s="19">
        <v>0</v>
      </c>
      <c r="H379" s="19">
        <f t="shared" si="38"/>
        <v>3345.760275973857</v>
      </c>
      <c r="I379" s="19">
        <f>Tabela1[[#This Row],[Odsetki bez dopłat]]+Tabela1[[#This Row],[Kapitał]]</f>
        <v>3345.760275973857</v>
      </c>
      <c r="J379" s="19">
        <f t="shared" si="39"/>
        <v>13162.930097624325</v>
      </c>
      <c r="L379" s="1"/>
    </row>
    <row r="380" spans="2:12" x14ac:dyDescent="0.3">
      <c r="B380" s="18">
        <v>357</v>
      </c>
      <c r="C380" s="19">
        <f t="shared" si="40"/>
        <v>13162.930097624325</v>
      </c>
      <c r="D380" s="19">
        <f t="shared" si="37"/>
        <v>87.7528673174955</v>
      </c>
      <c r="E380" s="19">
        <f>Tabela1[[#This Row],[Rata z dopłatą]]-Tabela1[[#This Row],[Kapitał]]</f>
        <v>87.752867317495657</v>
      </c>
      <c r="F380" s="19">
        <f t="shared" si="36"/>
        <v>3258.0074086563618</v>
      </c>
      <c r="G380" s="19">
        <v>0</v>
      </c>
      <c r="H380" s="19">
        <f t="shared" si="38"/>
        <v>3345.7602759738575</v>
      </c>
      <c r="I380" s="19">
        <f>Tabela1[[#This Row],[Odsetki bez dopłat]]+Tabela1[[#This Row],[Kapitał]]</f>
        <v>3345.7602759738575</v>
      </c>
      <c r="J380" s="19">
        <f t="shared" si="39"/>
        <v>9904.922688967963</v>
      </c>
    </row>
    <row r="381" spans="2:12" x14ac:dyDescent="0.3">
      <c r="B381" s="18">
        <v>358</v>
      </c>
      <c r="C381" s="19">
        <f t="shared" si="40"/>
        <v>9904.922688967963</v>
      </c>
      <c r="D381" s="19">
        <f t="shared" si="37"/>
        <v>66.032817926453092</v>
      </c>
      <c r="E381" s="19">
        <f>Tabela1[[#This Row],[Rata z dopłatą]]-Tabela1[[#This Row],[Kapitał]]</f>
        <v>66.032817926452935</v>
      </c>
      <c r="F381" s="19">
        <f t="shared" si="36"/>
        <v>3279.7274580474045</v>
      </c>
      <c r="G381" s="19">
        <v>0</v>
      </c>
      <c r="H381" s="19">
        <f t="shared" si="38"/>
        <v>3345.7602759738575</v>
      </c>
      <c r="I381" s="19">
        <f>Tabela1[[#This Row],[Odsetki bez dopłat]]+Tabela1[[#This Row],[Kapitał]]</f>
        <v>3345.7602759738575</v>
      </c>
      <c r="J381" s="19">
        <f t="shared" si="39"/>
        <v>6625.195230920559</v>
      </c>
    </row>
    <row r="382" spans="2:12" x14ac:dyDescent="0.3">
      <c r="B382" s="18">
        <v>359</v>
      </c>
      <c r="C382" s="19">
        <f t="shared" si="40"/>
        <v>6625.195230920559</v>
      </c>
      <c r="D382" s="19">
        <f t="shared" si="37"/>
        <v>44.167968206137061</v>
      </c>
      <c r="E382" s="19">
        <f>Tabela1[[#This Row],[Rata z dopłatą]]-Tabela1[[#This Row],[Kapitał]]</f>
        <v>44.167968206137175</v>
      </c>
      <c r="F382" s="19">
        <f t="shared" si="36"/>
        <v>3301.5923077677203</v>
      </c>
      <c r="G382" s="19">
        <v>0</v>
      </c>
      <c r="H382" s="19">
        <f t="shared" si="38"/>
        <v>3345.7602759738575</v>
      </c>
      <c r="I382" s="19">
        <f>Tabela1[[#This Row],[Odsetki bez dopłat]]+Tabela1[[#This Row],[Kapitał]]</f>
        <v>3345.7602759738575</v>
      </c>
      <c r="J382" s="19">
        <f t="shared" si="39"/>
        <v>3323.6029231528387</v>
      </c>
    </row>
    <row r="383" spans="2:12" x14ac:dyDescent="0.3">
      <c r="B383" s="18">
        <v>360</v>
      </c>
      <c r="C383" s="19">
        <f t="shared" si="40"/>
        <v>3323.6029231528387</v>
      </c>
      <c r="D383" s="19">
        <f t="shared" si="37"/>
        <v>22.157352821018922</v>
      </c>
      <c r="E383" s="19">
        <f>Tabela1[[#This Row],[Rata z dopłatą]]-Tabela1[[#This Row],[Kapitał]]</f>
        <v>22.157352821018776</v>
      </c>
      <c r="F383" s="19">
        <f t="shared" si="36"/>
        <v>3323.6029231528387</v>
      </c>
      <c r="G383" s="19">
        <v>0</v>
      </c>
      <c r="H383" s="19">
        <f t="shared" si="38"/>
        <v>3345.7602759738575</v>
      </c>
      <c r="I383" s="19">
        <f>Tabela1[[#This Row],[Odsetki bez dopłat]]+Tabela1[[#This Row],[Kapitał]]</f>
        <v>3345.7602759738575</v>
      </c>
      <c r="J383" s="19">
        <f t="shared" si="39"/>
        <v>0</v>
      </c>
    </row>
    <row r="384" spans="2:12" x14ac:dyDescent="0.3">
      <c r="B384" s="20" t="s">
        <v>11</v>
      </c>
      <c r="C384" s="19"/>
      <c r="D384" s="21">
        <f>SUBTOTAL(109,D24:D383)</f>
        <v>760577.46623372519</v>
      </c>
      <c r="E384" s="21">
        <f>SUBTOTAL(109,E24:E383)</f>
        <v>503149.13290039165</v>
      </c>
      <c r="F384" s="21">
        <f>SUBTOTAL(109,F24:F383)</f>
        <v>600000.00000000047</v>
      </c>
      <c r="G384" s="21">
        <f>SUBTOTAL(109,G24:G383)</f>
        <v>257428.33333333387</v>
      </c>
      <c r="H384" s="21">
        <f>SUBTOTAL(109,H24:H383)</f>
        <v>1103149.1329003898</v>
      </c>
      <c r="I384" s="21">
        <f>Tabela1[[#This Row],[Odsetki bez dopłat]]+Tabela1[[#This Row],[Kapitał]]</f>
        <v>1360577.4662337257</v>
      </c>
      <c r="J384" s="19"/>
    </row>
  </sheetData>
  <sheetProtection algorithmName="SHA-512" hashValue="klsJiEsc67Pl8PncSpaZuU82RiRHgZ+vmBrybIIG92kjx3bTs1TYP/g6P6nsRvz44OP3nW1+W2OVNG21U//Kaw==" saltValue="pAuFejMMrUAbAKumE//zxg==" spinCount="100000" sheet="1" objects="1" scenarios="1" selectLockedCells="1"/>
  <mergeCells count="27">
    <mergeCell ref="O16:O32"/>
    <mergeCell ref="B1:M1"/>
    <mergeCell ref="G19:J21"/>
    <mergeCell ref="L34:M34"/>
    <mergeCell ref="L16:M16"/>
    <mergeCell ref="B3:M3"/>
    <mergeCell ref="G7:I7"/>
    <mergeCell ref="G9:I9"/>
    <mergeCell ref="G11:I11"/>
    <mergeCell ref="G13:I13"/>
    <mergeCell ref="G15:I15"/>
    <mergeCell ref="B15:F15"/>
    <mergeCell ref="O2:O15"/>
    <mergeCell ref="B2:M2"/>
    <mergeCell ref="L12:M12"/>
    <mergeCell ref="L30:M30"/>
    <mergeCell ref="G5:I5"/>
    <mergeCell ref="B17:F17"/>
    <mergeCell ref="L24:M24"/>
    <mergeCell ref="G17:I17"/>
    <mergeCell ref="L27:M27"/>
    <mergeCell ref="L5:M6"/>
    <mergeCell ref="L8:M8"/>
    <mergeCell ref="L10:M10"/>
    <mergeCell ref="L14:M14"/>
    <mergeCell ref="L22:M22"/>
    <mergeCell ref="L23:M23"/>
  </mergeCells>
  <hyperlinks>
    <hyperlink ref="B18:D18" r:id="rId1" display="www.feniksfinanse.pl" xr:uid="{C4B9A4A3-2083-41CD-96C3-C098D93064AD}"/>
    <hyperlink ref="L23" r:id="rId2" xr:uid="{ADD5E69E-E0A9-453E-9F3A-8FFDB5C37C19}"/>
  </hyperlinks>
  <pageMargins left="0.39370078740157483" right="0.39370078740157483" top="0.74803149606299213" bottom="0.74803149606299213" header="0.31496062992125984" footer="0.31496062992125984"/>
  <pageSetup paperSize="9" scale="65" orientation="portrait" r:id="rId3"/>
  <colBreaks count="2" manualBreakCount="2">
    <brk id="13" max="380" man="1"/>
    <brk id="15" max="1048575" man="1"/>
  </colBreaks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76"/>
  <sheetViews>
    <sheetView zoomScaleNormal="100" workbookViewId="0">
      <selection sqref="A1:XFD1"/>
    </sheetView>
  </sheetViews>
  <sheetFormatPr defaultRowHeight="14.4" x14ac:dyDescent="0.3"/>
  <cols>
    <col min="2" max="2" width="13.6640625" customWidth="1"/>
    <col min="3" max="3" width="15.21875" customWidth="1"/>
    <col min="4" max="4" width="13.109375" bestFit="1" customWidth="1"/>
    <col min="5" max="5" width="10.44140625" bestFit="1" customWidth="1"/>
    <col min="6" max="6" width="11.88671875" bestFit="1" customWidth="1"/>
    <col min="7" max="7" width="12.88671875" bestFit="1" customWidth="1"/>
  </cols>
  <sheetData>
    <row r="2" spans="2:7" x14ac:dyDescent="0.3">
      <c r="B2" s="75" t="s">
        <v>1</v>
      </c>
      <c r="C2" s="75"/>
      <c r="D2" s="7">
        <f>'Kredyt z dopłatą'!J5</f>
        <v>600000</v>
      </c>
    </row>
    <row r="3" spans="2:7" ht="7.2" customHeight="1" x14ac:dyDescent="0.3">
      <c r="B3" s="2"/>
      <c r="D3" s="3"/>
    </row>
    <row r="4" spans="2:7" x14ac:dyDescent="0.3">
      <c r="B4" s="75" t="s">
        <v>0</v>
      </c>
      <c r="C4" s="75"/>
      <c r="D4" s="8">
        <f>'Kredyt z dopłatą'!J7</f>
        <v>7.1400000000000005E-2</v>
      </c>
    </row>
    <row r="5" spans="2:7" ht="7.2" customHeight="1" x14ac:dyDescent="0.3">
      <c r="B5" s="2"/>
      <c r="D5" s="4"/>
    </row>
    <row r="6" spans="2:7" x14ac:dyDescent="0.3">
      <c r="B6" s="75" t="s">
        <v>29</v>
      </c>
      <c r="C6" s="75"/>
      <c r="D6" s="8">
        <f>'Kredyt z dopłatą'!J13</f>
        <v>0.08</v>
      </c>
    </row>
    <row r="7" spans="2:7" ht="7.2" customHeight="1" x14ac:dyDescent="0.3">
      <c r="B7" s="2"/>
      <c r="D7" s="4"/>
    </row>
    <row r="8" spans="2:7" x14ac:dyDescent="0.3">
      <c r="B8" s="75" t="s">
        <v>12</v>
      </c>
      <c r="C8" s="75"/>
      <c r="D8" s="9">
        <f>'Kredyt z dopłatą'!J15</f>
        <v>30</v>
      </c>
    </row>
    <row r="9" spans="2:7" ht="7.2" customHeight="1" x14ac:dyDescent="0.3">
      <c r="B9" s="2"/>
      <c r="D9" s="2"/>
    </row>
    <row r="10" spans="2:7" x14ac:dyDescent="0.3">
      <c r="B10" s="75" t="s">
        <v>6</v>
      </c>
      <c r="C10" s="75"/>
      <c r="D10" s="9">
        <f>'Kredyt z dopłatą'!J17</f>
        <v>360</v>
      </c>
    </row>
    <row r="13" spans="2:7" x14ac:dyDescent="0.3">
      <c r="B13" s="72" t="s">
        <v>26</v>
      </c>
      <c r="C13" s="73"/>
      <c r="D13" s="74"/>
      <c r="E13" s="74"/>
      <c r="F13" s="74"/>
      <c r="G13" s="74"/>
    </row>
    <row r="15" spans="2:7" x14ac:dyDescent="0.3">
      <c r="B15" s="11" t="s">
        <v>2</v>
      </c>
      <c r="C15" s="11" t="s">
        <v>3</v>
      </c>
      <c r="D15" s="11" t="s">
        <v>4</v>
      </c>
      <c r="E15" s="11" t="s">
        <v>5</v>
      </c>
      <c r="F15" s="11" t="s">
        <v>9</v>
      </c>
      <c r="G15" s="11" t="s">
        <v>10</v>
      </c>
    </row>
    <row r="16" spans="2:7" x14ac:dyDescent="0.3">
      <c r="B16" s="6">
        <v>1</v>
      </c>
      <c r="C16" s="5">
        <f>D2</f>
        <v>600000</v>
      </c>
      <c r="D16" s="5">
        <f>IPMT($D$6/12,1,$D$10,-C16)</f>
        <v>4000.0000000000005</v>
      </c>
      <c r="E16" s="5">
        <f>PPMT($D$6/12,1,$D$10,-C16)</f>
        <v>402.58744327625669</v>
      </c>
      <c r="F16" s="5">
        <f>D16+E16</f>
        <v>4402.5874432762575</v>
      </c>
      <c r="G16" s="5">
        <f>C16-E16</f>
        <v>599597.41255672369</v>
      </c>
    </row>
    <row r="17" spans="2:7" x14ac:dyDescent="0.3">
      <c r="B17" s="6">
        <v>2</v>
      </c>
      <c r="C17" s="5">
        <f>G16</f>
        <v>599597.41255672369</v>
      </c>
      <c r="D17" s="5">
        <f t="shared" ref="D17:D80" si="0">IF(B17-$D$10&lt;=0,IPMT($D$6/12,1,$D$10-B16,-C17),0)</f>
        <v>3997.3160837114915</v>
      </c>
      <c r="E17" s="5">
        <f t="shared" ref="E17:E80" si="1">IF(B17-$D$10&lt;=0,PPMT($D$6/12,1,$D$10-B16,-C17),0)</f>
        <v>405.27135956476479</v>
      </c>
      <c r="F17" s="5">
        <f>D17+E17</f>
        <v>4402.5874432762566</v>
      </c>
      <c r="G17" s="5">
        <f>C17-E17</f>
        <v>599192.14119715896</v>
      </c>
    </row>
    <row r="18" spans="2:7" x14ac:dyDescent="0.3">
      <c r="B18" s="6">
        <v>3</v>
      </c>
      <c r="C18" s="5">
        <f t="shared" ref="C18:C81" si="2">G17</f>
        <v>599192.14119715896</v>
      </c>
      <c r="D18" s="5">
        <f t="shared" si="0"/>
        <v>3994.6142746477267</v>
      </c>
      <c r="E18" s="5">
        <f t="shared" si="1"/>
        <v>407.97316862853006</v>
      </c>
      <c r="F18" s="5">
        <f t="shared" ref="F18:F81" si="3">D18+E18</f>
        <v>4402.5874432762566</v>
      </c>
      <c r="G18" s="5">
        <f t="shared" ref="G18:G81" si="4">C18-E18</f>
        <v>598784.16802853043</v>
      </c>
    </row>
    <row r="19" spans="2:7" x14ac:dyDescent="0.3">
      <c r="B19" s="6">
        <v>4</v>
      </c>
      <c r="C19" s="5">
        <f t="shared" si="2"/>
        <v>598784.16802853043</v>
      </c>
      <c r="D19" s="5">
        <f t="shared" si="0"/>
        <v>3991.8944535235364</v>
      </c>
      <c r="E19" s="5">
        <f t="shared" si="1"/>
        <v>410.69298975272039</v>
      </c>
      <c r="F19" s="5">
        <f t="shared" si="3"/>
        <v>4402.5874432762566</v>
      </c>
      <c r="G19" s="5">
        <f t="shared" si="4"/>
        <v>598373.47503877769</v>
      </c>
    </row>
    <row r="20" spans="2:7" x14ac:dyDescent="0.3">
      <c r="B20" s="6">
        <v>5</v>
      </c>
      <c r="C20" s="5">
        <f t="shared" si="2"/>
        <v>598373.47503877769</v>
      </c>
      <c r="D20" s="5">
        <f t="shared" si="0"/>
        <v>3989.156500258518</v>
      </c>
      <c r="E20" s="5">
        <f t="shared" si="1"/>
        <v>413.4309430177384</v>
      </c>
      <c r="F20" s="5">
        <f t="shared" si="3"/>
        <v>4402.5874432762566</v>
      </c>
      <c r="G20" s="5">
        <f t="shared" si="4"/>
        <v>597960.04409575998</v>
      </c>
    </row>
    <row r="21" spans="2:7" x14ac:dyDescent="0.3">
      <c r="B21" s="6">
        <v>6</v>
      </c>
      <c r="C21" s="5">
        <f t="shared" si="2"/>
        <v>597960.04409575998</v>
      </c>
      <c r="D21" s="5">
        <f t="shared" si="0"/>
        <v>3986.4002939717334</v>
      </c>
      <c r="E21" s="5">
        <f t="shared" si="1"/>
        <v>416.18714930452336</v>
      </c>
      <c r="F21" s="5">
        <f t="shared" si="3"/>
        <v>4402.5874432762566</v>
      </c>
      <c r="G21" s="5">
        <f t="shared" si="4"/>
        <v>597543.85694645543</v>
      </c>
    </row>
    <row r="22" spans="2:7" x14ac:dyDescent="0.3">
      <c r="B22" s="6">
        <v>7</v>
      </c>
      <c r="C22" s="5">
        <f t="shared" si="2"/>
        <v>597543.85694645543</v>
      </c>
      <c r="D22" s="5">
        <f t="shared" si="0"/>
        <v>3983.6257129763699</v>
      </c>
      <c r="E22" s="5">
        <f t="shared" si="1"/>
        <v>418.96173029988665</v>
      </c>
      <c r="F22" s="5">
        <f t="shared" si="3"/>
        <v>4402.5874432762566</v>
      </c>
      <c r="G22" s="5">
        <f t="shared" si="4"/>
        <v>597124.89521615556</v>
      </c>
    </row>
    <row r="23" spans="2:7" x14ac:dyDescent="0.3">
      <c r="B23" s="6">
        <v>8</v>
      </c>
      <c r="C23" s="5">
        <f t="shared" si="2"/>
        <v>597124.89521615556</v>
      </c>
      <c r="D23" s="5">
        <f t="shared" si="0"/>
        <v>3980.8326347743705</v>
      </c>
      <c r="E23" s="5">
        <f t="shared" si="1"/>
        <v>421.75480850188609</v>
      </c>
      <c r="F23" s="5">
        <f t="shared" si="3"/>
        <v>4402.5874432762566</v>
      </c>
      <c r="G23" s="5">
        <f t="shared" si="4"/>
        <v>596703.14040765364</v>
      </c>
    </row>
    <row r="24" spans="2:7" x14ac:dyDescent="0.3">
      <c r="B24" s="6">
        <v>9</v>
      </c>
      <c r="C24" s="5">
        <f t="shared" si="2"/>
        <v>596703.14040765364</v>
      </c>
      <c r="D24" s="5">
        <f t="shared" si="0"/>
        <v>3978.0209360510244</v>
      </c>
      <c r="E24" s="5">
        <f t="shared" si="1"/>
        <v>424.56650722523182</v>
      </c>
      <c r="F24" s="5">
        <f t="shared" si="3"/>
        <v>4402.5874432762557</v>
      </c>
      <c r="G24" s="5">
        <f t="shared" si="4"/>
        <v>596278.57390042837</v>
      </c>
    </row>
    <row r="25" spans="2:7" x14ac:dyDescent="0.3">
      <c r="B25" s="6">
        <v>10</v>
      </c>
      <c r="C25" s="5">
        <f t="shared" si="2"/>
        <v>596278.57390042837</v>
      </c>
      <c r="D25" s="5">
        <f t="shared" si="0"/>
        <v>3975.1904926695229</v>
      </c>
      <c r="E25" s="5">
        <f t="shared" si="1"/>
        <v>427.39695060673341</v>
      </c>
      <c r="F25" s="5">
        <f t="shared" si="3"/>
        <v>4402.5874432762566</v>
      </c>
      <c r="G25" s="5">
        <f t="shared" si="4"/>
        <v>595851.17694982165</v>
      </c>
    </row>
    <row r="26" spans="2:7" x14ac:dyDescent="0.3">
      <c r="B26" s="6">
        <v>11</v>
      </c>
      <c r="C26" s="5">
        <f t="shared" si="2"/>
        <v>595851.17694982165</v>
      </c>
      <c r="D26" s="5">
        <f t="shared" si="0"/>
        <v>3972.3411796654777</v>
      </c>
      <c r="E26" s="5">
        <f t="shared" si="1"/>
        <v>430.2462636107785</v>
      </c>
      <c r="F26" s="5">
        <f t="shared" si="3"/>
        <v>4402.5874432762566</v>
      </c>
      <c r="G26" s="5">
        <f t="shared" si="4"/>
        <v>595420.93068621086</v>
      </c>
    </row>
    <row r="27" spans="2:7" x14ac:dyDescent="0.3">
      <c r="B27" s="6">
        <v>12</v>
      </c>
      <c r="C27" s="5">
        <f t="shared" si="2"/>
        <v>595420.93068621086</v>
      </c>
      <c r="D27" s="5">
        <f t="shared" si="0"/>
        <v>3969.4728712414062</v>
      </c>
      <c r="E27" s="5">
        <f t="shared" si="1"/>
        <v>433.11457203485014</v>
      </c>
      <c r="F27" s="5">
        <f t="shared" si="3"/>
        <v>4402.5874432762566</v>
      </c>
      <c r="G27" s="5">
        <f t="shared" si="4"/>
        <v>594987.81611417606</v>
      </c>
    </row>
    <row r="28" spans="2:7" x14ac:dyDescent="0.3">
      <c r="B28" s="6">
        <v>13</v>
      </c>
      <c r="C28" s="5">
        <f t="shared" si="2"/>
        <v>594987.81611417606</v>
      </c>
      <c r="D28" s="5">
        <f t="shared" si="0"/>
        <v>3966.5854407611741</v>
      </c>
      <c r="E28" s="5">
        <f t="shared" si="1"/>
        <v>436.00200251508261</v>
      </c>
      <c r="F28" s="5">
        <f t="shared" si="3"/>
        <v>4402.5874432762566</v>
      </c>
      <c r="G28" s="5">
        <f t="shared" si="4"/>
        <v>594551.81411166093</v>
      </c>
    </row>
    <row r="29" spans="2:7" x14ac:dyDescent="0.3">
      <c r="B29" s="6">
        <v>14</v>
      </c>
      <c r="C29" s="5">
        <f t="shared" si="2"/>
        <v>594551.81411166093</v>
      </c>
      <c r="D29" s="5">
        <f t="shared" si="0"/>
        <v>3963.6787607444066</v>
      </c>
      <c r="E29" s="5">
        <f t="shared" si="1"/>
        <v>438.90868253184971</v>
      </c>
      <c r="F29" s="5">
        <f t="shared" si="3"/>
        <v>4402.5874432762566</v>
      </c>
      <c r="G29" s="5">
        <f t="shared" si="4"/>
        <v>594112.90542912914</v>
      </c>
    </row>
    <row r="30" spans="2:7" x14ac:dyDescent="0.3">
      <c r="B30" s="6">
        <v>15</v>
      </c>
      <c r="C30" s="5">
        <f t="shared" si="2"/>
        <v>594112.90542912914</v>
      </c>
      <c r="D30" s="5">
        <f t="shared" si="0"/>
        <v>3960.7527028608611</v>
      </c>
      <c r="E30" s="5">
        <f t="shared" si="1"/>
        <v>441.83474041539546</v>
      </c>
      <c r="F30" s="5">
        <f t="shared" si="3"/>
        <v>4402.5874432762566</v>
      </c>
      <c r="G30" s="5">
        <f t="shared" si="4"/>
        <v>593671.07068871369</v>
      </c>
    </row>
    <row r="31" spans="2:7" x14ac:dyDescent="0.3">
      <c r="B31" s="6">
        <v>16</v>
      </c>
      <c r="C31" s="5">
        <f t="shared" si="2"/>
        <v>593671.07068871369</v>
      </c>
      <c r="D31" s="5">
        <f t="shared" si="0"/>
        <v>3957.8071379247581</v>
      </c>
      <c r="E31" s="5">
        <f t="shared" si="1"/>
        <v>444.7803053514981</v>
      </c>
      <c r="F31" s="5">
        <f t="shared" si="3"/>
        <v>4402.5874432762557</v>
      </c>
      <c r="G31" s="5">
        <f t="shared" si="4"/>
        <v>593226.29038336221</v>
      </c>
    </row>
    <row r="32" spans="2:7" x14ac:dyDescent="0.3">
      <c r="B32" s="6">
        <v>17</v>
      </c>
      <c r="C32" s="5">
        <f t="shared" si="2"/>
        <v>593226.29038336221</v>
      </c>
      <c r="D32" s="5">
        <f t="shared" si="0"/>
        <v>3954.8419358890815</v>
      </c>
      <c r="E32" s="5">
        <f t="shared" si="1"/>
        <v>447.74550738717471</v>
      </c>
      <c r="F32" s="5">
        <f t="shared" si="3"/>
        <v>4402.5874432762557</v>
      </c>
      <c r="G32" s="5">
        <f t="shared" si="4"/>
        <v>592778.544875975</v>
      </c>
    </row>
    <row r="33" spans="2:7" x14ac:dyDescent="0.3">
      <c r="B33" s="6">
        <v>18</v>
      </c>
      <c r="C33" s="5">
        <f t="shared" si="2"/>
        <v>592778.544875975</v>
      </c>
      <c r="D33" s="5">
        <f t="shared" si="0"/>
        <v>3951.8569658398337</v>
      </c>
      <c r="E33" s="5">
        <f t="shared" si="1"/>
        <v>450.73047743642258</v>
      </c>
      <c r="F33" s="5">
        <f t="shared" si="3"/>
        <v>4402.5874432762566</v>
      </c>
      <c r="G33" s="5">
        <f t="shared" si="4"/>
        <v>592327.81439853855</v>
      </c>
    </row>
    <row r="34" spans="2:7" x14ac:dyDescent="0.3">
      <c r="B34" s="6">
        <v>19</v>
      </c>
      <c r="C34" s="5">
        <f t="shared" si="2"/>
        <v>592327.81439853855</v>
      </c>
      <c r="D34" s="5">
        <f t="shared" si="0"/>
        <v>3948.8520959902571</v>
      </c>
      <c r="E34" s="5">
        <f t="shared" si="1"/>
        <v>453.73534728599861</v>
      </c>
      <c r="F34" s="5">
        <f t="shared" si="3"/>
        <v>4402.5874432762557</v>
      </c>
      <c r="G34" s="5">
        <f t="shared" si="4"/>
        <v>591874.07905125257</v>
      </c>
    </row>
    <row r="35" spans="2:7" x14ac:dyDescent="0.3">
      <c r="B35" s="6">
        <v>20</v>
      </c>
      <c r="C35" s="5">
        <f t="shared" si="2"/>
        <v>591874.07905125257</v>
      </c>
      <c r="D35" s="5">
        <f t="shared" si="0"/>
        <v>3945.8271936750175</v>
      </c>
      <c r="E35" s="5">
        <f t="shared" si="1"/>
        <v>456.76024960123868</v>
      </c>
      <c r="F35" s="5">
        <f t="shared" si="3"/>
        <v>4402.5874432762557</v>
      </c>
      <c r="G35" s="5">
        <f t="shared" si="4"/>
        <v>591417.31880165136</v>
      </c>
    </row>
    <row r="36" spans="2:7" x14ac:dyDescent="0.3">
      <c r="B36" s="6">
        <v>21</v>
      </c>
      <c r="C36" s="5">
        <f t="shared" si="2"/>
        <v>591417.31880165136</v>
      </c>
      <c r="D36" s="5">
        <f t="shared" si="0"/>
        <v>3942.7821253443426</v>
      </c>
      <c r="E36" s="5">
        <f t="shared" si="1"/>
        <v>459.80531793191363</v>
      </c>
      <c r="F36" s="5">
        <f t="shared" si="3"/>
        <v>4402.5874432762566</v>
      </c>
      <c r="G36" s="5">
        <f t="shared" si="4"/>
        <v>590957.51348371943</v>
      </c>
    </row>
    <row r="37" spans="2:7" x14ac:dyDescent="0.3">
      <c r="B37" s="6">
        <v>22</v>
      </c>
      <c r="C37" s="5">
        <f t="shared" si="2"/>
        <v>590957.51348371943</v>
      </c>
      <c r="D37" s="5">
        <f t="shared" si="0"/>
        <v>3939.7167565581299</v>
      </c>
      <c r="E37" s="5">
        <f t="shared" si="1"/>
        <v>462.87068671812648</v>
      </c>
      <c r="F37" s="5">
        <f t="shared" si="3"/>
        <v>4402.5874432762566</v>
      </c>
      <c r="G37" s="5">
        <f t="shared" si="4"/>
        <v>590494.64279700129</v>
      </c>
    </row>
    <row r="38" spans="2:7" x14ac:dyDescent="0.3">
      <c r="B38" s="6">
        <v>23</v>
      </c>
      <c r="C38" s="5">
        <f t="shared" si="2"/>
        <v>590494.64279700129</v>
      </c>
      <c r="D38" s="5">
        <f t="shared" si="0"/>
        <v>3936.6309519800088</v>
      </c>
      <c r="E38" s="5">
        <f t="shared" si="1"/>
        <v>465.95649129624735</v>
      </c>
      <c r="F38" s="5">
        <f t="shared" si="3"/>
        <v>4402.5874432762557</v>
      </c>
      <c r="G38" s="5">
        <f t="shared" si="4"/>
        <v>590028.68630570499</v>
      </c>
    </row>
    <row r="39" spans="2:7" x14ac:dyDescent="0.3">
      <c r="B39" s="6">
        <v>24</v>
      </c>
      <c r="C39" s="5">
        <f t="shared" si="2"/>
        <v>590028.68630570499</v>
      </c>
      <c r="D39" s="5">
        <f t="shared" si="0"/>
        <v>3933.5245753713671</v>
      </c>
      <c r="E39" s="5">
        <f t="shared" si="1"/>
        <v>469.06286790488883</v>
      </c>
      <c r="F39" s="5">
        <f t="shared" si="3"/>
        <v>4402.5874432762557</v>
      </c>
      <c r="G39" s="5">
        <f t="shared" si="4"/>
        <v>589559.6234378001</v>
      </c>
    </row>
    <row r="40" spans="2:7" x14ac:dyDescent="0.3">
      <c r="B40" s="6">
        <v>25</v>
      </c>
      <c r="C40" s="5">
        <f t="shared" si="2"/>
        <v>589559.6234378001</v>
      </c>
      <c r="D40" s="5">
        <f t="shared" si="0"/>
        <v>3930.3974895853344</v>
      </c>
      <c r="E40" s="5">
        <f t="shared" si="1"/>
        <v>472.18995369092147</v>
      </c>
      <c r="F40" s="5">
        <f t="shared" si="3"/>
        <v>4402.5874432762557</v>
      </c>
      <c r="G40" s="5">
        <f t="shared" si="4"/>
        <v>589087.43348410912</v>
      </c>
    </row>
    <row r="41" spans="2:7" x14ac:dyDescent="0.3">
      <c r="B41" s="6">
        <v>26</v>
      </c>
      <c r="C41" s="5">
        <f t="shared" si="2"/>
        <v>589087.43348410912</v>
      </c>
      <c r="D41" s="5">
        <f t="shared" si="0"/>
        <v>3927.2495565607278</v>
      </c>
      <c r="E41" s="5">
        <f t="shared" si="1"/>
        <v>475.33788671552742</v>
      </c>
      <c r="F41" s="5">
        <f t="shared" si="3"/>
        <v>4402.5874432762548</v>
      </c>
      <c r="G41" s="5">
        <f t="shared" si="4"/>
        <v>588612.09559739358</v>
      </c>
    </row>
    <row r="42" spans="2:7" x14ac:dyDescent="0.3">
      <c r="B42" s="6">
        <v>27</v>
      </c>
      <c r="C42" s="5">
        <f t="shared" si="2"/>
        <v>588612.09559739358</v>
      </c>
      <c r="D42" s="5">
        <f t="shared" si="0"/>
        <v>3924.0806373159576</v>
      </c>
      <c r="E42" s="5">
        <f t="shared" si="1"/>
        <v>478.5068059602977</v>
      </c>
      <c r="F42" s="5">
        <f t="shared" si="3"/>
        <v>4402.5874432762557</v>
      </c>
      <c r="G42" s="5">
        <f t="shared" si="4"/>
        <v>588133.58879143326</v>
      </c>
    </row>
    <row r="43" spans="2:7" x14ac:dyDescent="0.3">
      <c r="B43" s="6">
        <v>28</v>
      </c>
      <c r="C43" s="5">
        <f t="shared" si="2"/>
        <v>588133.58879143326</v>
      </c>
      <c r="D43" s="5">
        <f t="shared" si="0"/>
        <v>3920.8905919428885</v>
      </c>
      <c r="E43" s="5">
        <f t="shared" si="1"/>
        <v>481.69685133336617</v>
      </c>
      <c r="F43" s="5">
        <f t="shared" si="3"/>
        <v>4402.5874432762548</v>
      </c>
      <c r="G43" s="5">
        <f t="shared" si="4"/>
        <v>587651.89194009989</v>
      </c>
    </row>
    <row r="44" spans="2:7" x14ac:dyDescent="0.3">
      <c r="B44" s="6">
        <v>29</v>
      </c>
      <c r="C44" s="5">
        <f t="shared" si="2"/>
        <v>587651.89194009989</v>
      </c>
      <c r="D44" s="5">
        <f t="shared" si="0"/>
        <v>3917.6792796006662</v>
      </c>
      <c r="E44" s="5">
        <f t="shared" si="1"/>
        <v>484.90816367558875</v>
      </c>
      <c r="F44" s="5">
        <f t="shared" si="3"/>
        <v>4402.5874432762548</v>
      </c>
      <c r="G44" s="5">
        <f t="shared" si="4"/>
        <v>587166.98377642431</v>
      </c>
    </row>
    <row r="45" spans="2:7" x14ac:dyDescent="0.3">
      <c r="B45" s="6">
        <v>30</v>
      </c>
      <c r="C45" s="5">
        <f t="shared" si="2"/>
        <v>587166.98377642431</v>
      </c>
      <c r="D45" s="5">
        <f t="shared" si="0"/>
        <v>3914.4465585094958</v>
      </c>
      <c r="E45" s="5">
        <f t="shared" si="1"/>
        <v>488.14088476675943</v>
      </c>
      <c r="F45" s="5">
        <f t="shared" si="3"/>
        <v>4402.5874432762557</v>
      </c>
      <c r="G45" s="5">
        <f t="shared" si="4"/>
        <v>586678.84289165761</v>
      </c>
    </row>
    <row r="46" spans="2:7" x14ac:dyDescent="0.3">
      <c r="B46" s="6">
        <v>31</v>
      </c>
      <c r="C46" s="5">
        <f t="shared" si="2"/>
        <v>586678.84289165761</v>
      </c>
      <c r="D46" s="5">
        <f t="shared" si="0"/>
        <v>3911.1922859443844</v>
      </c>
      <c r="E46" s="5">
        <f t="shared" si="1"/>
        <v>491.39515733187108</v>
      </c>
      <c r="F46" s="5">
        <f t="shared" si="3"/>
        <v>4402.5874432762557</v>
      </c>
      <c r="G46" s="5">
        <f t="shared" si="4"/>
        <v>586187.44773432577</v>
      </c>
    </row>
    <row r="47" spans="2:7" x14ac:dyDescent="0.3">
      <c r="B47" s="6">
        <v>32</v>
      </c>
      <c r="C47" s="5">
        <f t="shared" si="2"/>
        <v>586187.44773432577</v>
      </c>
      <c r="D47" s="5">
        <f t="shared" si="0"/>
        <v>3907.9163182288389</v>
      </c>
      <c r="E47" s="5">
        <f t="shared" si="1"/>
        <v>494.67112504741704</v>
      </c>
      <c r="F47" s="5">
        <f t="shared" si="3"/>
        <v>4402.5874432762557</v>
      </c>
      <c r="G47" s="5">
        <f t="shared" si="4"/>
        <v>585692.7766092784</v>
      </c>
    </row>
    <row r="48" spans="2:7" x14ac:dyDescent="0.3">
      <c r="B48" s="6">
        <v>33</v>
      </c>
      <c r="C48" s="5">
        <f t="shared" si="2"/>
        <v>585692.7766092784</v>
      </c>
      <c r="D48" s="5">
        <f t="shared" si="0"/>
        <v>3904.6185107285228</v>
      </c>
      <c r="E48" s="5">
        <f t="shared" si="1"/>
        <v>497.96893254773306</v>
      </c>
      <c r="F48" s="5">
        <f t="shared" si="3"/>
        <v>4402.5874432762557</v>
      </c>
      <c r="G48" s="5">
        <f t="shared" si="4"/>
        <v>585194.80767673068</v>
      </c>
    </row>
    <row r="49" spans="2:7" x14ac:dyDescent="0.3">
      <c r="B49" s="6">
        <v>34</v>
      </c>
      <c r="C49" s="5">
        <f t="shared" si="2"/>
        <v>585194.80767673068</v>
      </c>
      <c r="D49" s="5">
        <f t="shared" si="0"/>
        <v>3901.2987178448716</v>
      </c>
      <c r="E49" s="5">
        <f t="shared" si="1"/>
        <v>501.28872543138465</v>
      </c>
      <c r="F49" s="5">
        <f t="shared" si="3"/>
        <v>4402.5874432762566</v>
      </c>
      <c r="G49" s="5">
        <f t="shared" si="4"/>
        <v>584693.51895129925</v>
      </c>
    </row>
    <row r="50" spans="2:7" x14ac:dyDescent="0.3">
      <c r="B50" s="6">
        <v>35</v>
      </c>
      <c r="C50" s="5">
        <f t="shared" si="2"/>
        <v>584693.51895129925</v>
      </c>
      <c r="D50" s="5">
        <f t="shared" si="0"/>
        <v>3897.9567930086619</v>
      </c>
      <c r="E50" s="5">
        <f t="shared" si="1"/>
        <v>504.63065026759398</v>
      </c>
      <c r="F50" s="5">
        <f t="shared" si="3"/>
        <v>4402.5874432762557</v>
      </c>
      <c r="G50" s="5">
        <f t="shared" si="4"/>
        <v>584188.88830103166</v>
      </c>
    </row>
    <row r="51" spans="2:7" x14ac:dyDescent="0.3">
      <c r="B51" s="6">
        <v>36</v>
      </c>
      <c r="C51" s="5">
        <f t="shared" si="2"/>
        <v>584188.88830103166</v>
      </c>
      <c r="D51" s="5">
        <f t="shared" si="0"/>
        <v>3894.5925886735445</v>
      </c>
      <c r="E51" s="5">
        <f t="shared" si="1"/>
        <v>507.99485460271109</v>
      </c>
      <c r="F51" s="5">
        <f t="shared" si="3"/>
        <v>4402.5874432762557</v>
      </c>
      <c r="G51" s="5">
        <f t="shared" si="4"/>
        <v>583680.89344642893</v>
      </c>
    </row>
    <row r="52" spans="2:7" x14ac:dyDescent="0.3">
      <c r="B52" s="6">
        <v>37</v>
      </c>
      <c r="C52" s="5">
        <f t="shared" si="2"/>
        <v>583680.89344642893</v>
      </c>
      <c r="D52" s="5">
        <f t="shared" si="0"/>
        <v>3891.2059563095263</v>
      </c>
      <c r="E52" s="5">
        <f t="shared" si="1"/>
        <v>511.38148696672931</v>
      </c>
      <c r="F52" s="5">
        <f t="shared" si="3"/>
        <v>4402.5874432762557</v>
      </c>
      <c r="G52" s="5">
        <f t="shared" si="4"/>
        <v>583169.51195946219</v>
      </c>
    </row>
    <row r="53" spans="2:7" x14ac:dyDescent="0.3">
      <c r="B53" s="6">
        <v>38</v>
      </c>
      <c r="C53" s="5">
        <f t="shared" si="2"/>
        <v>583169.51195946219</v>
      </c>
      <c r="D53" s="5">
        <f t="shared" si="0"/>
        <v>3887.7967463964151</v>
      </c>
      <c r="E53" s="5">
        <f t="shared" si="1"/>
        <v>514.79069687984065</v>
      </c>
      <c r="F53" s="5">
        <f t="shared" si="3"/>
        <v>4402.5874432762557</v>
      </c>
      <c r="G53" s="5">
        <f t="shared" si="4"/>
        <v>582654.72126258234</v>
      </c>
    </row>
    <row r="54" spans="2:7" x14ac:dyDescent="0.3">
      <c r="B54" s="6">
        <v>39</v>
      </c>
      <c r="C54" s="5">
        <f t="shared" si="2"/>
        <v>582654.72126258234</v>
      </c>
      <c r="D54" s="5">
        <f t="shared" si="0"/>
        <v>3884.364808417216</v>
      </c>
      <c r="E54" s="5">
        <f t="shared" si="1"/>
        <v>518.22263485903966</v>
      </c>
      <c r="F54" s="5">
        <f t="shared" si="3"/>
        <v>4402.5874432762557</v>
      </c>
      <c r="G54" s="5">
        <f t="shared" si="4"/>
        <v>582136.49862772331</v>
      </c>
    </row>
    <row r="55" spans="2:7" x14ac:dyDescent="0.3">
      <c r="B55" s="6">
        <v>40</v>
      </c>
      <c r="C55" s="5">
        <f t="shared" si="2"/>
        <v>582136.49862772331</v>
      </c>
      <c r="D55" s="5">
        <f t="shared" si="0"/>
        <v>3880.9099908514891</v>
      </c>
      <c r="E55" s="5">
        <f t="shared" si="1"/>
        <v>521.67745242476656</v>
      </c>
      <c r="F55" s="5">
        <f t="shared" si="3"/>
        <v>4402.5874432762557</v>
      </c>
      <c r="G55" s="5">
        <f t="shared" si="4"/>
        <v>581614.82117529854</v>
      </c>
    </row>
    <row r="56" spans="2:7" x14ac:dyDescent="0.3">
      <c r="B56" s="6">
        <v>41</v>
      </c>
      <c r="C56" s="5">
        <f t="shared" si="2"/>
        <v>581614.82117529854</v>
      </c>
      <c r="D56" s="5">
        <f t="shared" si="0"/>
        <v>3877.4321411686574</v>
      </c>
      <c r="E56" s="5">
        <f t="shared" si="1"/>
        <v>525.15530210759835</v>
      </c>
      <c r="F56" s="5">
        <f t="shared" si="3"/>
        <v>4402.5874432762557</v>
      </c>
      <c r="G56" s="5">
        <f t="shared" si="4"/>
        <v>581089.66587319097</v>
      </c>
    </row>
    <row r="57" spans="2:7" x14ac:dyDescent="0.3">
      <c r="B57" s="6">
        <v>42</v>
      </c>
      <c r="C57" s="5">
        <f t="shared" si="2"/>
        <v>581089.66587319097</v>
      </c>
      <c r="D57" s="5">
        <f t="shared" si="0"/>
        <v>3873.9311058212734</v>
      </c>
      <c r="E57" s="5">
        <f t="shared" si="1"/>
        <v>528.65633745498246</v>
      </c>
      <c r="F57" s="5">
        <f t="shared" si="3"/>
        <v>4402.5874432762557</v>
      </c>
      <c r="G57" s="5">
        <f t="shared" si="4"/>
        <v>580561.00953573594</v>
      </c>
    </row>
    <row r="58" spans="2:7" x14ac:dyDescent="0.3">
      <c r="B58" s="6">
        <v>43</v>
      </c>
      <c r="C58" s="5">
        <f t="shared" si="2"/>
        <v>580561.00953573594</v>
      </c>
      <c r="D58" s="5">
        <f t="shared" si="0"/>
        <v>3870.40673023824</v>
      </c>
      <c r="E58" s="5">
        <f t="shared" si="1"/>
        <v>532.1807130380156</v>
      </c>
      <c r="F58" s="5">
        <f t="shared" si="3"/>
        <v>4402.5874432762557</v>
      </c>
      <c r="G58" s="5">
        <f t="shared" si="4"/>
        <v>580028.82882269798</v>
      </c>
    </row>
    <row r="59" spans="2:7" x14ac:dyDescent="0.3">
      <c r="B59" s="6">
        <v>44</v>
      </c>
      <c r="C59" s="5">
        <f t="shared" si="2"/>
        <v>580028.82882269798</v>
      </c>
      <c r="D59" s="5">
        <f t="shared" si="0"/>
        <v>3866.8588588179869</v>
      </c>
      <c r="E59" s="5">
        <f t="shared" si="1"/>
        <v>535.7285844582691</v>
      </c>
      <c r="F59" s="5">
        <f t="shared" si="3"/>
        <v>4402.5874432762557</v>
      </c>
      <c r="G59" s="5">
        <f t="shared" si="4"/>
        <v>579493.10023823974</v>
      </c>
    </row>
    <row r="60" spans="2:7" x14ac:dyDescent="0.3">
      <c r="B60" s="6">
        <v>45</v>
      </c>
      <c r="C60" s="5">
        <f t="shared" si="2"/>
        <v>579493.10023823974</v>
      </c>
      <c r="D60" s="5">
        <f t="shared" si="0"/>
        <v>3863.2873349215984</v>
      </c>
      <c r="E60" s="5">
        <f t="shared" si="1"/>
        <v>539.30010835465748</v>
      </c>
      <c r="F60" s="5">
        <f t="shared" si="3"/>
        <v>4402.5874432762557</v>
      </c>
      <c r="G60" s="5">
        <f t="shared" si="4"/>
        <v>578953.80012988509</v>
      </c>
    </row>
    <row r="61" spans="2:7" x14ac:dyDescent="0.3">
      <c r="B61" s="6">
        <v>46</v>
      </c>
      <c r="C61" s="5">
        <f t="shared" si="2"/>
        <v>578953.80012988509</v>
      </c>
      <c r="D61" s="5">
        <f t="shared" si="0"/>
        <v>3859.6920008659008</v>
      </c>
      <c r="E61" s="5">
        <f t="shared" si="1"/>
        <v>542.89544241035537</v>
      </c>
      <c r="F61" s="5">
        <f t="shared" si="3"/>
        <v>4402.5874432762557</v>
      </c>
      <c r="G61" s="5">
        <f t="shared" si="4"/>
        <v>578410.90468747471</v>
      </c>
    </row>
    <row r="62" spans="2:7" x14ac:dyDescent="0.3">
      <c r="B62" s="6">
        <v>47</v>
      </c>
      <c r="C62" s="5">
        <f t="shared" si="2"/>
        <v>578410.90468747471</v>
      </c>
      <c r="D62" s="5">
        <f t="shared" si="0"/>
        <v>3856.0726979164983</v>
      </c>
      <c r="E62" s="5">
        <f t="shared" si="1"/>
        <v>546.51474535975751</v>
      </c>
      <c r="F62" s="5">
        <f t="shared" si="3"/>
        <v>4402.5874432762557</v>
      </c>
      <c r="G62" s="5">
        <f t="shared" si="4"/>
        <v>577864.38994211494</v>
      </c>
    </row>
    <row r="63" spans="2:7" x14ac:dyDescent="0.3">
      <c r="B63" s="6">
        <v>48</v>
      </c>
      <c r="C63" s="5">
        <f t="shared" si="2"/>
        <v>577864.38994211494</v>
      </c>
      <c r="D63" s="5">
        <f t="shared" si="0"/>
        <v>3852.4292662807666</v>
      </c>
      <c r="E63" s="5">
        <f t="shared" si="1"/>
        <v>550.15817699548938</v>
      </c>
      <c r="F63" s="5">
        <f t="shared" si="3"/>
        <v>4402.5874432762557</v>
      </c>
      <c r="G63" s="5">
        <f t="shared" si="4"/>
        <v>577314.23176511948</v>
      </c>
    </row>
    <row r="64" spans="2:7" x14ac:dyDescent="0.3">
      <c r="B64" s="6">
        <v>49</v>
      </c>
      <c r="C64" s="5">
        <f t="shared" si="2"/>
        <v>577314.23176511948</v>
      </c>
      <c r="D64" s="5">
        <f t="shared" si="0"/>
        <v>3848.7615451007969</v>
      </c>
      <c r="E64" s="5">
        <f t="shared" si="1"/>
        <v>553.82589817545943</v>
      </c>
      <c r="F64" s="5">
        <f t="shared" si="3"/>
        <v>4402.5874432762566</v>
      </c>
      <c r="G64" s="5">
        <f t="shared" si="4"/>
        <v>576760.405866944</v>
      </c>
    </row>
    <row r="65" spans="2:7" x14ac:dyDescent="0.3">
      <c r="B65" s="6">
        <v>50</v>
      </c>
      <c r="C65" s="5">
        <f t="shared" si="2"/>
        <v>576760.405866944</v>
      </c>
      <c r="D65" s="5">
        <f t="shared" si="0"/>
        <v>3845.0693724462935</v>
      </c>
      <c r="E65" s="5">
        <f t="shared" si="1"/>
        <v>557.51807082996231</v>
      </c>
      <c r="F65" s="5">
        <f t="shared" si="3"/>
        <v>4402.5874432762557</v>
      </c>
      <c r="G65" s="5">
        <f t="shared" si="4"/>
        <v>576202.88779611408</v>
      </c>
    </row>
    <row r="66" spans="2:7" x14ac:dyDescent="0.3">
      <c r="B66" s="6">
        <v>51</v>
      </c>
      <c r="C66" s="5">
        <f t="shared" si="2"/>
        <v>576202.88779611408</v>
      </c>
      <c r="D66" s="5">
        <f t="shared" si="0"/>
        <v>3841.3525853074275</v>
      </c>
      <c r="E66" s="5">
        <f t="shared" si="1"/>
        <v>561.23485796882881</v>
      </c>
      <c r="F66" s="5">
        <f t="shared" si="3"/>
        <v>4402.5874432762566</v>
      </c>
      <c r="G66" s="5">
        <f t="shared" si="4"/>
        <v>575641.65293814521</v>
      </c>
    </row>
    <row r="67" spans="2:7" x14ac:dyDescent="0.3">
      <c r="B67" s="6">
        <v>52</v>
      </c>
      <c r="C67" s="5">
        <f t="shared" si="2"/>
        <v>575641.65293814521</v>
      </c>
      <c r="D67" s="5">
        <f t="shared" si="0"/>
        <v>3837.6110195876349</v>
      </c>
      <c r="E67" s="5">
        <f t="shared" si="1"/>
        <v>564.97642368862091</v>
      </c>
      <c r="F67" s="5">
        <f t="shared" si="3"/>
        <v>4402.5874432762557</v>
      </c>
      <c r="G67" s="5">
        <f t="shared" si="4"/>
        <v>575076.67651445663</v>
      </c>
    </row>
    <row r="68" spans="2:7" x14ac:dyDescent="0.3">
      <c r="B68" s="6">
        <v>53</v>
      </c>
      <c r="C68" s="5">
        <f t="shared" si="2"/>
        <v>575076.67651445663</v>
      </c>
      <c r="D68" s="5">
        <f t="shared" si="0"/>
        <v>3833.8445100963777</v>
      </c>
      <c r="E68" s="5">
        <f t="shared" si="1"/>
        <v>568.74293317987838</v>
      </c>
      <c r="F68" s="5">
        <f t="shared" si="3"/>
        <v>4402.5874432762557</v>
      </c>
      <c r="G68" s="5">
        <f t="shared" si="4"/>
        <v>574507.9335812768</v>
      </c>
    </row>
    <row r="69" spans="2:7" x14ac:dyDescent="0.3">
      <c r="B69" s="6">
        <v>54</v>
      </c>
      <c r="C69" s="5">
        <f t="shared" si="2"/>
        <v>574507.9335812768</v>
      </c>
      <c r="D69" s="5">
        <f t="shared" si="0"/>
        <v>3830.0528905418455</v>
      </c>
      <c r="E69" s="5">
        <f t="shared" si="1"/>
        <v>572.53455273441125</v>
      </c>
      <c r="F69" s="5">
        <f t="shared" si="3"/>
        <v>4402.5874432762566</v>
      </c>
      <c r="G69" s="5">
        <f t="shared" si="4"/>
        <v>573935.39902854234</v>
      </c>
    </row>
    <row r="70" spans="2:7" x14ac:dyDescent="0.3">
      <c r="B70" s="6">
        <v>55</v>
      </c>
      <c r="C70" s="5">
        <f t="shared" si="2"/>
        <v>573935.39902854234</v>
      </c>
      <c r="D70" s="5">
        <f t="shared" si="0"/>
        <v>3826.2359935236159</v>
      </c>
      <c r="E70" s="5">
        <f t="shared" si="1"/>
        <v>576.35144975264041</v>
      </c>
      <c r="F70" s="5">
        <f t="shared" si="3"/>
        <v>4402.5874432762566</v>
      </c>
      <c r="G70" s="5">
        <f t="shared" si="4"/>
        <v>573359.04757878964</v>
      </c>
    </row>
    <row r="71" spans="2:7" x14ac:dyDescent="0.3">
      <c r="B71" s="6">
        <v>56</v>
      </c>
      <c r="C71" s="5">
        <f t="shared" si="2"/>
        <v>573359.04757878964</v>
      </c>
      <c r="D71" s="5">
        <f t="shared" si="0"/>
        <v>3822.3936505252645</v>
      </c>
      <c r="E71" s="5">
        <f t="shared" si="1"/>
        <v>580.19379275099141</v>
      </c>
      <c r="F71" s="5">
        <f t="shared" si="3"/>
        <v>4402.5874432762557</v>
      </c>
      <c r="G71" s="5">
        <f t="shared" si="4"/>
        <v>572778.8537860387</v>
      </c>
    </row>
    <row r="72" spans="2:7" x14ac:dyDescent="0.3">
      <c r="B72" s="6">
        <v>57</v>
      </c>
      <c r="C72" s="5">
        <f t="shared" si="2"/>
        <v>572778.8537860387</v>
      </c>
      <c r="D72" s="5">
        <f t="shared" si="0"/>
        <v>3818.5256919069247</v>
      </c>
      <c r="E72" s="5">
        <f t="shared" si="1"/>
        <v>584.0617513693312</v>
      </c>
      <c r="F72" s="5">
        <f t="shared" si="3"/>
        <v>4402.5874432762557</v>
      </c>
      <c r="G72" s="5">
        <f t="shared" si="4"/>
        <v>572194.79203466931</v>
      </c>
    </row>
    <row r="73" spans="2:7" x14ac:dyDescent="0.3">
      <c r="B73" s="6">
        <v>58</v>
      </c>
      <c r="C73" s="5">
        <f t="shared" si="2"/>
        <v>572194.79203466931</v>
      </c>
      <c r="D73" s="5">
        <f t="shared" si="0"/>
        <v>3814.6319468977958</v>
      </c>
      <c r="E73" s="5">
        <f t="shared" si="1"/>
        <v>587.95549637846023</v>
      </c>
      <c r="F73" s="5">
        <f t="shared" si="3"/>
        <v>4402.5874432762557</v>
      </c>
      <c r="G73" s="5">
        <f t="shared" si="4"/>
        <v>571606.83653829084</v>
      </c>
    </row>
    <row r="74" spans="2:7" x14ac:dyDescent="0.3">
      <c r="B74" s="6">
        <v>59</v>
      </c>
      <c r="C74" s="5">
        <f t="shared" si="2"/>
        <v>571606.83653829084</v>
      </c>
      <c r="D74" s="5">
        <f t="shared" si="0"/>
        <v>3810.7122435886058</v>
      </c>
      <c r="E74" s="5">
        <f t="shared" si="1"/>
        <v>591.87519968764957</v>
      </c>
      <c r="F74" s="5">
        <f t="shared" si="3"/>
        <v>4402.5874432762557</v>
      </c>
      <c r="G74" s="5">
        <f t="shared" si="4"/>
        <v>571014.96133860317</v>
      </c>
    </row>
    <row r="75" spans="2:7" x14ac:dyDescent="0.3">
      <c r="B75" s="6">
        <v>60</v>
      </c>
      <c r="C75" s="5">
        <f t="shared" si="2"/>
        <v>571014.96133860317</v>
      </c>
      <c r="D75" s="5">
        <f t="shared" si="0"/>
        <v>3806.7664089240216</v>
      </c>
      <c r="E75" s="5">
        <f t="shared" si="1"/>
        <v>595.82103435223416</v>
      </c>
      <c r="F75" s="5">
        <f t="shared" si="3"/>
        <v>4402.5874432762557</v>
      </c>
      <c r="G75" s="5">
        <f t="shared" si="4"/>
        <v>570419.14030425099</v>
      </c>
    </row>
    <row r="76" spans="2:7" x14ac:dyDescent="0.3">
      <c r="B76" s="6">
        <v>61</v>
      </c>
      <c r="C76" s="5">
        <f t="shared" si="2"/>
        <v>570419.14030425099</v>
      </c>
      <c r="D76" s="5">
        <f t="shared" si="0"/>
        <v>3802.7942686950068</v>
      </c>
      <c r="E76" s="5">
        <f t="shared" si="1"/>
        <v>599.79317458124899</v>
      </c>
      <c r="F76" s="5">
        <f t="shared" si="3"/>
        <v>4402.5874432762557</v>
      </c>
      <c r="G76" s="5">
        <f t="shared" si="4"/>
        <v>569819.34712966974</v>
      </c>
    </row>
    <row r="77" spans="2:7" x14ac:dyDescent="0.3">
      <c r="B77" s="6">
        <v>62</v>
      </c>
      <c r="C77" s="5">
        <f t="shared" si="2"/>
        <v>569819.34712966974</v>
      </c>
      <c r="D77" s="5">
        <f t="shared" si="0"/>
        <v>3798.7956475311316</v>
      </c>
      <c r="E77" s="5">
        <f t="shared" si="1"/>
        <v>603.79179574512398</v>
      </c>
      <c r="F77" s="5">
        <f t="shared" si="3"/>
        <v>4402.5874432762557</v>
      </c>
      <c r="G77" s="5">
        <f t="shared" si="4"/>
        <v>569215.5553339246</v>
      </c>
    </row>
    <row r="78" spans="2:7" x14ac:dyDescent="0.3">
      <c r="B78" s="6">
        <v>63</v>
      </c>
      <c r="C78" s="5">
        <f t="shared" si="2"/>
        <v>569215.5553339246</v>
      </c>
      <c r="D78" s="5">
        <f t="shared" si="0"/>
        <v>3794.7703688928309</v>
      </c>
      <c r="E78" s="5">
        <f t="shared" si="1"/>
        <v>607.81707438342482</v>
      </c>
      <c r="F78" s="5">
        <f t="shared" si="3"/>
        <v>4402.5874432762557</v>
      </c>
      <c r="G78" s="5">
        <f t="shared" si="4"/>
        <v>568607.73825954122</v>
      </c>
    </row>
    <row r="79" spans="2:7" x14ac:dyDescent="0.3">
      <c r="B79" s="6">
        <v>64</v>
      </c>
      <c r="C79" s="5">
        <f t="shared" si="2"/>
        <v>568607.73825954122</v>
      </c>
      <c r="D79" s="5">
        <f t="shared" si="0"/>
        <v>3790.7182550636085</v>
      </c>
      <c r="E79" s="5">
        <f t="shared" si="1"/>
        <v>611.86918821264783</v>
      </c>
      <c r="F79" s="5">
        <f t="shared" si="3"/>
        <v>4402.5874432762566</v>
      </c>
      <c r="G79" s="5">
        <f t="shared" si="4"/>
        <v>567995.86907132855</v>
      </c>
    </row>
    <row r="80" spans="2:7" x14ac:dyDescent="0.3">
      <c r="B80" s="6">
        <v>65</v>
      </c>
      <c r="C80" s="5">
        <f t="shared" si="2"/>
        <v>567995.86907132855</v>
      </c>
      <c r="D80" s="5">
        <f t="shared" si="0"/>
        <v>3786.6391271421908</v>
      </c>
      <c r="E80" s="5">
        <f t="shared" si="1"/>
        <v>615.94831613406541</v>
      </c>
      <c r="F80" s="5">
        <f t="shared" si="3"/>
        <v>4402.5874432762557</v>
      </c>
      <c r="G80" s="5">
        <f t="shared" si="4"/>
        <v>567379.9207551945</v>
      </c>
    </row>
    <row r="81" spans="2:7" x14ac:dyDescent="0.3">
      <c r="B81" s="6">
        <v>66</v>
      </c>
      <c r="C81" s="5">
        <f t="shared" si="2"/>
        <v>567379.9207551945</v>
      </c>
      <c r="D81" s="5">
        <f t="shared" ref="D81:D144" si="5">IF(B81-$D$10&lt;=0,IPMT($D$6/12,1,$D$10-B80,-C81),0)</f>
        <v>3782.5328050346302</v>
      </c>
      <c r="E81" s="5">
        <f t="shared" ref="E81:E144" si="6">IF(B81-$D$10&lt;=0,PPMT($D$6/12,1,$D$10-B80,-C81),0)</f>
        <v>620.05463824162587</v>
      </c>
      <c r="F81" s="5">
        <f t="shared" si="3"/>
        <v>4402.5874432762557</v>
      </c>
      <c r="G81" s="5">
        <f t="shared" si="4"/>
        <v>566759.86611695285</v>
      </c>
    </row>
    <row r="82" spans="2:7" x14ac:dyDescent="0.3">
      <c r="B82" s="6">
        <v>67</v>
      </c>
      <c r="C82" s="5">
        <f t="shared" ref="C82:C145" si="7">G81</f>
        <v>566759.86611695285</v>
      </c>
      <c r="D82" s="5">
        <f t="shared" si="5"/>
        <v>3778.3991074463524</v>
      </c>
      <c r="E82" s="5">
        <f t="shared" si="6"/>
        <v>624.18833582990328</v>
      </c>
      <c r="F82" s="5">
        <f t="shared" ref="F82:F145" si="8">D82+E82</f>
        <v>4402.5874432762557</v>
      </c>
      <c r="G82" s="5">
        <f t="shared" ref="G82:G145" si="9">C82-E82</f>
        <v>566135.67778112297</v>
      </c>
    </row>
    <row r="83" spans="2:7" x14ac:dyDescent="0.3">
      <c r="B83" s="6">
        <v>68</v>
      </c>
      <c r="C83" s="5">
        <f t="shared" si="7"/>
        <v>566135.67778112297</v>
      </c>
      <c r="D83" s="5">
        <f t="shared" si="5"/>
        <v>3774.2378518741534</v>
      </c>
      <c r="E83" s="5">
        <f t="shared" si="6"/>
        <v>628.34959140210265</v>
      </c>
      <c r="F83" s="5">
        <f t="shared" si="8"/>
        <v>4402.5874432762557</v>
      </c>
      <c r="G83" s="5">
        <f t="shared" si="9"/>
        <v>565507.32818972087</v>
      </c>
    </row>
    <row r="84" spans="2:7" x14ac:dyDescent="0.3">
      <c r="B84" s="6">
        <v>69</v>
      </c>
      <c r="C84" s="5">
        <f t="shared" si="7"/>
        <v>565507.32818972087</v>
      </c>
      <c r="D84" s="5">
        <f t="shared" si="5"/>
        <v>3770.0488545981393</v>
      </c>
      <c r="E84" s="5">
        <f t="shared" si="6"/>
        <v>632.53858867811664</v>
      </c>
      <c r="F84" s="5">
        <f t="shared" si="8"/>
        <v>4402.5874432762557</v>
      </c>
      <c r="G84" s="5">
        <f t="shared" si="9"/>
        <v>564874.78960104275</v>
      </c>
    </row>
    <row r="85" spans="2:7" x14ac:dyDescent="0.3">
      <c r="B85" s="6">
        <v>70</v>
      </c>
      <c r="C85" s="5">
        <f t="shared" si="7"/>
        <v>564874.78960104275</v>
      </c>
      <c r="D85" s="5">
        <f t="shared" si="5"/>
        <v>3765.8319306736184</v>
      </c>
      <c r="E85" s="5">
        <f t="shared" si="6"/>
        <v>636.75551260263751</v>
      </c>
      <c r="F85" s="5">
        <f t="shared" si="8"/>
        <v>4402.5874432762557</v>
      </c>
      <c r="G85" s="5">
        <f t="shared" si="9"/>
        <v>564238.03408844012</v>
      </c>
    </row>
    <row r="86" spans="2:7" x14ac:dyDescent="0.3">
      <c r="B86" s="6">
        <v>71</v>
      </c>
      <c r="C86" s="5">
        <f t="shared" si="7"/>
        <v>564238.03408844012</v>
      </c>
      <c r="D86" s="5">
        <f t="shared" si="5"/>
        <v>3761.5868939229345</v>
      </c>
      <c r="E86" s="5">
        <f t="shared" si="6"/>
        <v>641.00054935332173</v>
      </c>
      <c r="F86" s="5">
        <f t="shared" si="8"/>
        <v>4402.5874432762557</v>
      </c>
      <c r="G86" s="5">
        <f t="shared" si="9"/>
        <v>563597.03353908681</v>
      </c>
    </row>
    <row r="87" spans="2:7" x14ac:dyDescent="0.3">
      <c r="B87" s="6">
        <v>72</v>
      </c>
      <c r="C87" s="5">
        <f t="shared" si="7"/>
        <v>563597.03353908681</v>
      </c>
      <c r="D87" s="5">
        <f t="shared" si="5"/>
        <v>3757.3135569272458</v>
      </c>
      <c r="E87" s="5">
        <f t="shared" si="6"/>
        <v>645.27388634901058</v>
      </c>
      <c r="F87" s="5">
        <f t="shared" si="8"/>
        <v>4402.5874432762566</v>
      </c>
      <c r="G87" s="5">
        <f t="shared" si="9"/>
        <v>562951.75965273776</v>
      </c>
    </row>
    <row r="88" spans="2:7" x14ac:dyDescent="0.3">
      <c r="B88" s="6">
        <v>73</v>
      </c>
      <c r="C88" s="5">
        <f t="shared" si="7"/>
        <v>562951.75965273776</v>
      </c>
      <c r="D88" s="5">
        <f t="shared" si="5"/>
        <v>3753.0117310182518</v>
      </c>
      <c r="E88" s="5">
        <f t="shared" si="6"/>
        <v>649.57571225800405</v>
      </c>
      <c r="F88" s="5">
        <f t="shared" si="8"/>
        <v>4402.5874432762557</v>
      </c>
      <c r="G88" s="5">
        <f t="shared" si="9"/>
        <v>562302.18394047976</v>
      </c>
    </row>
    <row r="89" spans="2:7" x14ac:dyDescent="0.3">
      <c r="B89" s="6">
        <v>74</v>
      </c>
      <c r="C89" s="5">
        <f t="shared" si="7"/>
        <v>562302.18394047976</v>
      </c>
      <c r="D89" s="5">
        <f t="shared" si="5"/>
        <v>3748.6812262698654</v>
      </c>
      <c r="E89" s="5">
        <f t="shared" si="6"/>
        <v>653.90621700639065</v>
      </c>
      <c r="F89" s="5">
        <f t="shared" si="8"/>
        <v>4402.5874432762557</v>
      </c>
      <c r="G89" s="5">
        <f t="shared" si="9"/>
        <v>561648.27772347338</v>
      </c>
    </row>
    <row r="90" spans="2:7" x14ac:dyDescent="0.3">
      <c r="B90" s="6">
        <v>75</v>
      </c>
      <c r="C90" s="5">
        <f t="shared" si="7"/>
        <v>561648.27772347338</v>
      </c>
      <c r="D90" s="5">
        <f t="shared" si="5"/>
        <v>3744.3218514898226</v>
      </c>
      <c r="E90" s="5">
        <f t="shared" si="6"/>
        <v>658.26559178643322</v>
      </c>
      <c r="F90" s="5">
        <f t="shared" si="8"/>
        <v>4402.5874432762557</v>
      </c>
      <c r="G90" s="5">
        <f t="shared" si="9"/>
        <v>560990.0121316869</v>
      </c>
    </row>
    <row r="91" spans="2:7" x14ac:dyDescent="0.3">
      <c r="B91" s="6">
        <v>76</v>
      </c>
      <c r="C91" s="5">
        <f t="shared" si="7"/>
        <v>560990.0121316869</v>
      </c>
      <c r="D91" s="5">
        <f t="shared" si="5"/>
        <v>3739.9334142112461</v>
      </c>
      <c r="E91" s="5">
        <f t="shared" si="6"/>
        <v>662.65402906500947</v>
      </c>
      <c r="F91" s="5">
        <f t="shared" si="8"/>
        <v>4402.5874432762557</v>
      </c>
      <c r="G91" s="5">
        <f t="shared" si="9"/>
        <v>560327.35810262186</v>
      </c>
    </row>
    <row r="92" spans="2:7" x14ac:dyDescent="0.3">
      <c r="B92" s="6">
        <v>77</v>
      </c>
      <c r="C92" s="5">
        <f t="shared" si="7"/>
        <v>560327.35810262186</v>
      </c>
      <c r="D92" s="5">
        <f t="shared" si="5"/>
        <v>3735.5157206841459</v>
      </c>
      <c r="E92" s="5">
        <f t="shared" si="6"/>
        <v>667.07172259210938</v>
      </c>
      <c r="F92" s="5">
        <f t="shared" si="8"/>
        <v>4402.5874432762557</v>
      </c>
      <c r="G92" s="5">
        <f t="shared" si="9"/>
        <v>559660.28638002975</v>
      </c>
    </row>
    <row r="93" spans="2:7" x14ac:dyDescent="0.3">
      <c r="B93" s="6">
        <v>78</v>
      </c>
      <c r="C93" s="5">
        <f t="shared" si="7"/>
        <v>559660.28638002975</v>
      </c>
      <c r="D93" s="5">
        <f t="shared" si="5"/>
        <v>3731.0685758668651</v>
      </c>
      <c r="E93" s="5">
        <f t="shared" si="6"/>
        <v>671.51886740939017</v>
      </c>
      <c r="F93" s="5">
        <f t="shared" si="8"/>
        <v>4402.5874432762557</v>
      </c>
      <c r="G93" s="5">
        <f t="shared" si="9"/>
        <v>558988.76751262031</v>
      </c>
    </row>
    <row r="94" spans="2:7" x14ac:dyDescent="0.3">
      <c r="B94" s="6">
        <v>79</v>
      </c>
      <c r="C94" s="5">
        <f t="shared" si="7"/>
        <v>558988.76751262031</v>
      </c>
      <c r="D94" s="5">
        <f t="shared" si="5"/>
        <v>3726.5917834174688</v>
      </c>
      <c r="E94" s="5">
        <f t="shared" si="6"/>
        <v>675.99565985878598</v>
      </c>
      <c r="F94" s="5">
        <f t="shared" si="8"/>
        <v>4402.5874432762548</v>
      </c>
      <c r="G94" s="5">
        <f t="shared" si="9"/>
        <v>558312.77185276151</v>
      </c>
    </row>
    <row r="95" spans="2:7" x14ac:dyDescent="0.3">
      <c r="B95" s="6">
        <v>80</v>
      </c>
      <c r="C95" s="5">
        <f t="shared" si="7"/>
        <v>558312.77185276151</v>
      </c>
      <c r="D95" s="5">
        <f t="shared" si="5"/>
        <v>3722.0851456850769</v>
      </c>
      <c r="E95" s="5">
        <f t="shared" si="6"/>
        <v>680.50229759117792</v>
      </c>
      <c r="F95" s="5">
        <f t="shared" si="8"/>
        <v>4402.5874432762548</v>
      </c>
      <c r="G95" s="5">
        <f t="shared" si="9"/>
        <v>557632.26955517032</v>
      </c>
    </row>
    <row r="96" spans="2:7" x14ac:dyDescent="0.3">
      <c r="B96" s="6">
        <v>81</v>
      </c>
      <c r="C96" s="5">
        <f t="shared" si="7"/>
        <v>557632.26955517032</v>
      </c>
      <c r="D96" s="5">
        <f t="shared" si="5"/>
        <v>3717.5484637011359</v>
      </c>
      <c r="E96" s="5">
        <f t="shared" si="6"/>
        <v>685.03897957511901</v>
      </c>
      <c r="F96" s="5">
        <f t="shared" si="8"/>
        <v>4402.5874432762548</v>
      </c>
      <c r="G96" s="5">
        <f t="shared" si="9"/>
        <v>556947.23057559517</v>
      </c>
    </row>
    <row r="97" spans="2:7" x14ac:dyDescent="0.3">
      <c r="B97" s="6">
        <v>82</v>
      </c>
      <c r="C97" s="5">
        <f t="shared" si="7"/>
        <v>556947.23057559517</v>
      </c>
      <c r="D97" s="5">
        <f t="shared" si="5"/>
        <v>3712.9815371706345</v>
      </c>
      <c r="E97" s="5">
        <f t="shared" si="6"/>
        <v>689.60590610561974</v>
      </c>
      <c r="F97" s="5">
        <f t="shared" si="8"/>
        <v>4402.5874432762539</v>
      </c>
      <c r="G97" s="5">
        <f t="shared" si="9"/>
        <v>556257.62466948957</v>
      </c>
    </row>
    <row r="98" spans="2:7" x14ac:dyDescent="0.3">
      <c r="B98" s="6">
        <v>83</v>
      </c>
      <c r="C98" s="5">
        <f t="shared" si="7"/>
        <v>556257.62466948957</v>
      </c>
      <c r="D98" s="5">
        <f t="shared" si="5"/>
        <v>3708.3841644632639</v>
      </c>
      <c r="E98" s="5">
        <f t="shared" si="6"/>
        <v>694.20327881299067</v>
      </c>
      <c r="F98" s="5">
        <f t="shared" si="8"/>
        <v>4402.5874432762548</v>
      </c>
      <c r="G98" s="5">
        <f t="shared" si="9"/>
        <v>555563.42139067652</v>
      </c>
    </row>
    <row r="99" spans="2:7" x14ac:dyDescent="0.3">
      <c r="B99" s="6">
        <v>84</v>
      </c>
      <c r="C99" s="5">
        <f t="shared" si="7"/>
        <v>555563.42139067652</v>
      </c>
      <c r="D99" s="5">
        <f t="shared" si="5"/>
        <v>3703.7561426045104</v>
      </c>
      <c r="E99" s="5">
        <f t="shared" si="6"/>
        <v>698.83130067174397</v>
      </c>
      <c r="F99" s="5">
        <f t="shared" si="8"/>
        <v>4402.5874432762539</v>
      </c>
      <c r="G99" s="5">
        <f t="shared" si="9"/>
        <v>554864.59009000473</v>
      </c>
    </row>
    <row r="100" spans="2:7" x14ac:dyDescent="0.3">
      <c r="B100" s="6">
        <v>85</v>
      </c>
      <c r="C100" s="5">
        <f t="shared" si="7"/>
        <v>554864.59009000473</v>
      </c>
      <c r="D100" s="5">
        <f t="shared" si="5"/>
        <v>3699.0972672666985</v>
      </c>
      <c r="E100" s="5">
        <f t="shared" si="6"/>
        <v>703.49017600955528</v>
      </c>
      <c r="F100" s="5">
        <f t="shared" si="8"/>
        <v>4402.5874432762539</v>
      </c>
      <c r="G100" s="5">
        <f t="shared" si="9"/>
        <v>554161.09991399513</v>
      </c>
    </row>
    <row r="101" spans="2:7" x14ac:dyDescent="0.3">
      <c r="B101" s="6">
        <v>86</v>
      </c>
      <c r="C101" s="5">
        <f t="shared" si="7"/>
        <v>554161.09991399513</v>
      </c>
      <c r="D101" s="5">
        <f t="shared" si="5"/>
        <v>3694.4073327599676</v>
      </c>
      <c r="E101" s="5">
        <f t="shared" si="6"/>
        <v>708.18011051628571</v>
      </c>
      <c r="F101" s="5">
        <f t="shared" si="8"/>
        <v>4402.587443276253</v>
      </c>
      <c r="G101" s="5">
        <f t="shared" si="9"/>
        <v>553452.91980347887</v>
      </c>
    </row>
    <row r="102" spans="2:7" x14ac:dyDescent="0.3">
      <c r="B102" s="6">
        <v>87</v>
      </c>
      <c r="C102" s="5">
        <f t="shared" si="7"/>
        <v>553452.91980347887</v>
      </c>
      <c r="D102" s="5">
        <f t="shared" si="5"/>
        <v>3689.6861320231928</v>
      </c>
      <c r="E102" s="5">
        <f t="shared" si="6"/>
        <v>712.90131125306095</v>
      </c>
      <c r="F102" s="5">
        <f t="shared" si="8"/>
        <v>4402.5874432762539</v>
      </c>
      <c r="G102" s="5">
        <f t="shared" si="9"/>
        <v>552740.01849222579</v>
      </c>
    </row>
    <row r="103" spans="2:7" x14ac:dyDescent="0.3">
      <c r="B103" s="6">
        <v>88</v>
      </c>
      <c r="C103" s="5">
        <f t="shared" si="7"/>
        <v>552740.01849222579</v>
      </c>
      <c r="D103" s="5">
        <f t="shared" si="5"/>
        <v>3684.9334566148386</v>
      </c>
      <c r="E103" s="5">
        <f t="shared" si="6"/>
        <v>717.65398666141471</v>
      </c>
      <c r="F103" s="5">
        <f t="shared" si="8"/>
        <v>4402.587443276253</v>
      </c>
      <c r="G103" s="5">
        <f t="shared" si="9"/>
        <v>552022.36450556433</v>
      </c>
    </row>
    <row r="104" spans="2:7" x14ac:dyDescent="0.3">
      <c r="B104" s="6">
        <v>89</v>
      </c>
      <c r="C104" s="5">
        <f t="shared" si="7"/>
        <v>552022.36450556433</v>
      </c>
      <c r="D104" s="5">
        <f t="shared" si="5"/>
        <v>3680.1490967037626</v>
      </c>
      <c r="E104" s="5">
        <f t="shared" si="6"/>
        <v>722.4383465724909</v>
      </c>
      <c r="F104" s="5">
        <f t="shared" si="8"/>
        <v>4402.5874432762539</v>
      </c>
      <c r="G104" s="5">
        <f t="shared" si="9"/>
        <v>551299.92615899188</v>
      </c>
    </row>
    <row r="105" spans="2:7" x14ac:dyDescent="0.3">
      <c r="B105" s="6">
        <v>90</v>
      </c>
      <c r="C105" s="5">
        <f t="shared" si="7"/>
        <v>551299.92615899188</v>
      </c>
      <c r="D105" s="5">
        <f t="shared" si="5"/>
        <v>3675.3328410599461</v>
      </c>
      <c r="E105" s="5">
        <f t="shared" si="6"/>
        <v>727.25460221630749</v>
      </c>
      <c r="F105" s="5">
        <f t="shared" si="8"/>
        <v>4402.5874432762539</v>
      </c>
      <c r="G105" s="5">
        <f t="shared" si="9"/>
        <v>550572.67155677557</v>
      </c>
    </row>
    <row r="106" spans="2:7" x14ac:dyDescent="0.3">
      <c r="B106" s="6">
        <v>91</v>
      </c>
      <c r="C106" s="5">
        <f t="shared" si="7"/>
        <v>550572.67155677557</v>
      </c>
      <c r="D106" s="5">
        <f t="shared" si="5"/>
        <v>3670.4844770451709</v>
      </c>
      <c r="E106" s="5">
        <f t="shared" si="6"/>
        <v>732.10296623108286</v>
      </c>
      <c r="F106" s="5">
        <f t="shared" si="8"/>
        <v>4402.5874432762539</v>
      </c>
      <c r="G106" s="5">
        <f t="shared" si="9"/>
        <v>549840.56859054451</v>
      </c>
    </row>
    <row r="107" spans="2:7" x14ac:dyDescent="0.3">
      <c r="B107" s="6">
        <v>92</v>
      </c>
      <c r="C107" s="5">
        <f t="shared" si="7"/>
        <v>549840.56859054451</v>
      </c>
      <c r="D107" s="5">
        <f t="shared" si="5"/>
        <v>3665.6037906036304</v>
      </c>
      <c r="E107" s="5">
        <f t="shared" si="6"/>
        <v>736.98365267262341</v>
      </c>
      <c r="F107" s="5">
        <f t="shared" si="8"/>
        <v>4402.5874432762539</v>
      </c>
      <c r="G107" s="5">
        <f t="shared" si="9"/>
        <v>549103.5849378719</v>
      </c>
    </row>
    <row r="108" spans="2:7" x14ac:dyDescent="0.3">
      <c r="B108" s="6">
        <v>93</v>
      </c>
      <c r="C108" s="5">
        <f t="shared" si="7"/>
        <v>549103.5849378719</v>
      </c>
      <c r="D108" s="5">
        <f t="shared" si="5"/>
        <v>3660.6905662524796</v>
      </c>
      <c r="E108" s="5">
        <f t="shared" si="6"/>
        <v>741.89687702377421</v>
      </c>
      <c r="F108" s="5">
        <f t="shared" si="8"/>
        <v>4402.5874432762539</v>
      </c>
      <c r="G108" s="5">
        <f t="shared" si="9"/>
        <v>548361.68806084816</v>
      </c>
    </row>
    <row r="109" spans="2:7" x14ac:dyDescent="0.3">
      <c r="B109" s="6">
        <v>94</v>
      </c>
      <c r="C109" s="5">
        <f t="shared" si="7"/>
        <v>548361.68806084816</v>
      </c>
      <c r="D109" s="5">
        <f t="shared" si="5"/>
        <v>3655.7445870723213</v>
      </c>
      <c r="E109" s="5">
        <f t="shared" si="6"/>
        <v>746.84285620393268</v>
      </c>
      <c r="F109" s="5">
        <f t="shared" si="8"/>
        <v>4402.5874432762539</v>
      </c>
      <c r="G109" s="5">
        <f t="shared" si="9"/>
        <v>547614.84520464425</v>
      </c>
    </row>
    <row r="110" spans="2:7" x14ac:dyDescent="0.3">
      <c r="B110" s="6">
        <v>95</v>
      </c>
      <c r="C110" s="5">
        <f t="shared" si="7"/>
        <v>547614.84520464425</v>
      </c>
      <c r="D110" s="5">
        <f t="shared" si="5"/>
        <v>3650.7656346976287</v>
      </c>
      <c r="E110" s="5">
        <f t="shared" si="6"/>
        <v>751.82180857862579</v>
      </c>
      <c r="F110" s="5">
        <f t="shared" si="8"/>
        <v>4402.5874432762548</v>
      </c>
      <c r="G110" s="5">
        <f t="shared" si="9"/>
        <v>546863.02339606558</v>
      </c>
    </row>
    <row r="111" spans="2:7" x14ac:dyDescent="0.3">
      <c r="B111" s="6">
        <v>96</v>
      </c>
      <c r="C111" s="5">
        <f t="shared" si="7"/>
        <v>546863.02339606558</v>
      </c>
      <c r="D111" s="5">
        <f t="shared" si="5"/>
        <v>3645.7534893071042</v>
      </c>
      <c r="E111" s="5">
        <f t="shared" si="6"/>
        <v>756.83395396915</v>
      </c>
      <c r="F111" s="5">
        <f t="shared" si="8"/>
        <v>4402.5874432762539</v>
      </c>
      <c r="G111" s="5">
        <f t="shared" si="9"/>
        <v>546106.18944209639</v>
      </c>
    </row>
    <row r="112" spans="2:7" x14ac:dyDescent="0.3">
      <c r="B112" s="6">
        <v>97</v>
      </c>
      <c r="C112" s="5">
        <f t="shared" si="7"/>
        <v>546106.18944209639</v>
      </c>
      <c r="D112" s="5">
        <f t="shared" si="5"/>
        <v>3640.7079296139764</v>
      </c>
      <c r="E112" s="5">
        <f t="shared" si="6"/>
        <v>761.87951366227742</v>
      </c>
      <c r="F112" s="5">
        <f t="shared" si="8"/>
        <v>4402.5874432762539</v>
      </c>
      <c r="G112" s="5">
        <f t="shared" si="9"/>
        <v>545344.30992843409</v>
      </c>
    </row>
    <row r="113" spans="2:7" x14ac:dyDescent="0.3">
      <c r="B113" s="6">
        <v>98</v>
      </c>
      <c r="C113" s="5">
        <f t="shared" si="7"/>
        <v>545344.30992843409</v>
      </c>
      <c r="D113" s="5">
        <f t="shared" si="5"/>
        <v>3635.6287328562275</v>
      </c>
      <c r="E113" s="5">
        <f t="shared" si="6"/>
        <v>766.9587104200258</v>
      </c>
      <c r="F113" s="5">
        <f t="shared" si="8"/>
        <v>4402.587443276253</v>
      </c>
      <c r="G113" s="5">
        <f t="shared" si="9"/>
        <v>544577.35121801402</v>
      </c>
    </row>
    <row r="114" spans="2:7" x14ac:dyDescent="0.3">
      <c r="B114" s="6">
        <v>99</v>
      </c>
      <c r="C114" s="5">
        <f t="shared" si="7"/>
        <v>544577.35121801402</v>
      </c>
      <c r="D114" s="5">
        <f t="shared" si="5"/>
        <v>3630.5156747867604</v>
      </c>
      <c r="E114" s="5">
        <f t="shared" si="6"/>
        <v>772.07176848949268</v>
      </c>
      <c r="F114" s="5">
        <f t="shared" si="8"/>
        <v>4402.587443276253</v>
      </c>
      <c r="G114" s="5">
        <f t="shared" si="9"/>
        <v>543805.27944952447</v>
      </c>
    </row>
    <row r="115" spans="2:7" x14ac:dyDescent="0.3">
      <c r="B115" s="6">
        <v>100</v>
      </c>
      <c r="C115" s="5">
        <f t="shared" si="7"/>
        <v>543805.27944952447</v>
      </c>
      <c r="D115" s="5">
        <f t="shared" si="5"/>
        <v>3625.3685296634967</v>
      </c>
      <c r="E115" s="5">
        <f t="shared" si="6"/>
        <v>777.21891361275584</v>
      </c>
      <c r="F115" s="5">
        <f t="shared" si="8"/>
        <v>4402.5874432762521</v>
      </c>
      <c r="G115" s="5">
        <f t="shared" si="9"/>
        <v>543028.0605359117</v>
      </c>
    </row>
    <row r="116" spans="2:7" x14ac:dyDescent="0.3">
      <c r="B116" s="6">
        <v>101</v>
      </c>
      <c r="C116" s="5">
        <f t="shared" si="7"/>
        <v>543028.0605359117</v>
      </c>
      <c r="D116" s="5">
        <f t="shared" si="5"/>
        <v>3620.1870702394117</v>
      </c>
      <c r="E116" s="5">
        <f t="shared" si="6"/>
        <v>782.40037303684085</v>
      </c>
      <c r="F116" s="5">
        <f t="shared" si="8"/>
        <v>4402.5874432762521</v>
      </c>
      <c r="G116" s="5">
        <f t="shared" si="9"/>
        <v>542245.66016287485</v>
      </c>
    </row>
    <row r="117" spans="2:7" x14ac:dyDescent="0.3">
      <c r="B117" s="6">
        <v>102</v>
      </c>
      <c r="C117" s="5">
        <f t="shared" si="7"/>
        <v>542245.66016287485</v>
      </c>
      <c r="D117" s="5">
        <f t="shared" si="5"/>
        <v>3614.971067752499</v>
      </c>
      <c r="E117" s="5">
        <f t="shared" si="6"/>
        <v>787.61637552375328</v>
      </c>
      <c r="F117" s="5">
        <f t="shared" si="8"/>
        <v>4402.5874432762521</v>
      </c>
      <c r="G117" s="5">
        <f t="shared" si="9"/>
        <v>541458.04378735111</v>
      </c>
    </row>
    <row r="118" spans="2:7" x14ac:dyDescent="0.3">
      <c r="B118" s="6">
        <v>103</v>
      </c>
      <c r="C118" s="5">
        <f t="shared" si="7"/>
        <v>541458.04378735111</v>
      </c>
      <c r="D118" s="5">
        <f t="shared" si="5"/>
        <v>3609.7202919156744</v>
      </c>
      <c r="E118" s="5">
        <f t="shared" si="6"/>
        <v>792.86715136057819</v>
      </c>
      <c r="F118" s="5">
        <f t="shared" si="8"/>
        <v>4402.5874432762521</v>
      </c>
      <c r="G118" s="5">
        <f t="shared" si="9"/>
        <v>540665.1766359905</v>
      </c>
    </row>
    <row r="119" spans="2:7" x14ac:dyDescent="0.3">
      <c r="B119" s="6">
        <v>104</v>
      </c>
      <c r="C119" s="5">
        <f t="shared" si="7"/>
        <v>540665.1766359905</v>
      </c>
      <c r="D119" s="5">
        <f t="shared" si="5"/>
        <v>3604.4345109066035</v>
      </c>
      <c r="E119" s="5">
        <f t="shared" si="6"/>
        <v>798.15293236964862</v>
      </c>
      <c r="F119" s="5">
        <f t="shared" si="8"/>
        <v>4402.5874432762521</v>
      </c>
      <c r="G119" s="5">
        <f t="shared" si="9"/>
        <v>539867.02370362089</v>
      </c>
    </row>
    <row r="120" spans="2:7" x14ac:dyDescent="0.3">
      <c r="B120" s="6">
        <v>105</v>
      </c>
      <c r="C120" s="5">
        <f t="shared" si="7"/>
        <v>539867.02370362089</v>
      </c>
      <c r="D120" s="5">
        <f t="shared" si="5"/>
        <v>3599.1134913574729</v>
      </c>
      <c r="E120" s="5">
        <f t="shared" si="6"/>
        <v>803.47395191877968</v>
      </c>
      <c r="F120" s="5">
        <f t="shared" si="8"/>
        <v>4402.5874432762521</v>
      </c>
      <c r="G120" s="5">
        <f t="shared" si="9"/>
        <v>539063.54975170211</v>
      </c>
    </row>
    <row r="121" spans="2:7" x14ac:dyDescent="0.3">
      <c r="B121" s="6">
        <v>106</v>
      </c>
      <c r="C121" s="5">
        <f t="shared" si="7"/>
        <v>539063.54975170211</v>
      </c>
      <c r="D121" s="5">
        <f t="shared" si="5"/>
        <v>3593.7569983446811</v>
      </c>
      <c r="E121" s="5">
        <f t="shared" si="6"/>
        <v>808.83044493157172</v>
      </c>
      <c r="F121" s="5">
        <f t="shared" si="8"/>
        <v>4402.587443276253</v>
      </c>
      <c r="G121" s="5">
        <f t="shared" si="9"/>
        <v>538254.7193067706</v>
      </c>
    </row>
    <row r="122" spans="2:7" x14ac:dyDescent="0.3">
      <c r="B122" s="6">
        <v>107</v>
      </c>
      <c r="C122" s="5">
        <f t="shared" si="7"/>
        <v>538254.7193067706</v>
      </c>
      <c r="D122" s="5">
        <f t="shared" si="5"/>
        <v>3588.3647953784707</v>
      </c>
      <c r="E122" s="5">
        <f t="shared" si="6"/>
        <v>814.22264789778205</v>
      </c>
      <c r="F122" s="5">
        <f t="shared" si="8"/>
        <v>4402.587443276253</v>
      </c>
      <c r="G122" s="5">
        <f t="shared" si="9"/>
        <v>537440.49665887281</v>
      </c>
    </row>
    <row r="123" spans="2:7" x14ac:dyDescent="0.3">
      <c r="B123" s="6">
        <v>108</v>
      </c>
      <c r="C123" s="5">
        <f t="shared" si="7"/>
        <v>537440.49665887281</v>
      </c>
      <c r="D123" s="5">
        <f t="shared" si="5"/>
        <v>3582.9366443924855</v>
      </c>
      <c r="E123" s="5">
        <f t="shared" si="6"/>
        <v>819.65079888376727</v>
      </c>
      <c r="F123" s="5">
        <f t="shared" si="8"/>
        <v>4402.587443276253</v>
      </c>
      <c r="G123" s="5">
        <f t="shared" si="9"/>
        <v>536620.84585998906</v>
      </c>
    </row>
    <row r="124" spans="2:7" x14ac:dyDescent="0.3">
      <c r="B124" s="6">
        <v>109</v>
      </c>
      <c r="C124" s="5">
        <f t="shared" si="7"/>
        <v>536620.84585998906</v>
      </c>
      <c r="D124" s="5">
        <f t="shared" si="5"/>
        <v>3577.4723057332608</v>
      </c>
      <c r="E124" s="5">
        <f t="shared" si="6"/>
        <v>825.11513754299256</v>
      </c>
      <c r="F124" s="5">
        <f t="shared" si="8"/>
        <v>4402.587443276253</v>
      </c>
      <c r="G124" s="5">
        <f t="shared" si="9"/>
        <v>535795.73072244611</v>
      </c>
    </row>
    <row r="125" spans="2:7" x14ac:dyDescent="0.3">
      <c r="B125" s="6">
        <v>110</v>
      </c>
      <c r="C125" s="5">
        <f t="shared" si="7"/>
        <v>535795.73072244611</v>
      </c>
      <c r="D125" s="5">
        <f t="shared" si="5"/>
        <v>3571.9715381496408</v>
      </c>
      <c r="E125" s="5">
        <f t="shared" si="6"/>
        <v>830.61590512661257</v>
      </c>
      <c r="F125" s="5">
        <f t="shared" si="8"/>
        <v>4402.587443276253</v>
      </c>
      <c r="G125" s="5">
        <f t="shared" si="9"/>
        <v>534965.11481731955</v>
      </c>
    </row>
    <row r="126" spans="2:7" x14ac:dyDescent="0.3">
      <c r="B126" s="6">
        <v>111</v>
      </c>
      <c r="C126" s="5">
        <f t="shared" si="7"/>
        <v>534965.11481731955</v>
      </c>
      <c r="D126" s="5">
        <f t="shared" si="5"/>
        <v>3566.4340987821306</v>
      </c>
      <c r="E126" s="5">
        <f t="shared" si="6"/>
        <v>836.15334449412342</v>
      </c>
      <c r="F126" s="5">
        <f t="shared" si="8"/>
        <v>4402.5874432762539</v>
      </c>
      <c r="G126" s="5">
        <f t="shared" si="9"/>
        <v>534128.96147282538</v>
      </c>
    </row>
    <row r="127" spans="2:7" x14ac:dyDescent="0.3">
      <c r="B127" s="6">
        <v>112</v>
      </c>
      <c r="C127" s="5">
        <f t="shared" si="7"/>
        <v>534128.96147282538</v>
      </c>
      <c r="D127" s="5">
        <f t="shared" si="5"/>
        <v>3560.8597431521694</v>
      </c>
      <c r="E127" s="5">
        <f t="shared" si="6"/>
        <v>841.72770012408398</v>
      </c>
      <c r="F127" s="5">
        <f t="shared" si="8"/>
        <v>4402.587443276253</v>
      </c>
      <c r="G127" s="5">
        <f t="shared" si="9"/>
        <v>533287.23377270135</v>
      </c>
    </row>
    <row r="128" spans="2:7" x14ac:dyDescent="0.3">
      <c r="B128" s="6">
        <v>113</v>
      </c>
      <c r="C128" s="5">
        <f t="shared" si="7"/>
        <v>533287.23377270135</v>
      </c>
      <c r="D128" s="5">
        <f t="shared" si="5"/>
        <v>3555.2482251513425</v>
      </c>
      <c r="E128" s="5">
        <f t="shared" si="6"/>
        <v>847.33921812491133</v>
      </c>
      <c r="F128" s="5">
        <f t="shared" si="8"/>
        <v>4402.5874432762539</v>
      </c>
      <c r="G128" s="5">
        <f t="shared" si="9"/>
        <v>532439.89455457649</v>
      </c>
    </row>
    <row r="129" spans="2:7" x14ac:dyDescent="0.3">
      <c r="B129" s="6">
        <v>114</v>
      </c>
      <c r="C129" s="5">
        <f t="shared" si="7"/>
        <v>532439.89455457649</v>
      </c>
      <c r="D129" s="5">
        <f t="shared" si="5"/>
        <v>3549.5992970305101</v>
      </c>
      <c r="E129" s="5">
        <f t="shared" si="6"/>
        <v>852.98814624574425</v>
      </c>
      <c r="F129" s="5">
        <f t="shared" si="8"/>
        <v>4402.5874432762539</v>
      </c>
      <c r="G129" s="5">
        <f t="shared" si="9"/>
        <v>531586.90640833077</v>
      </c>
    </row>
    <row r="130" spans="2:7" x14ac:dyDescent="0.3">
      <c r="B130" s="6">
        <v>115</v>
      </c>
      <c r="C130" s="5">
        <f t="shared" si="7"/>
        <v>531586.90640833077</v>
      </c>
      <c r="D130" s="5">
        <f t="shared" si="5"/>
        <v>3543.9127093888719</v>
      </c>
      <c r="E130" s="5">
        <f t="shared" si="6"/>
        <v>858.67473388738267</v>
      </c>
      <c r="F130" s="5">
        <f t="shared" si="8"/>
        <v>4402.5874432762548</v>
      </c>
      <c r="G130" s="5">
        <f t="shared" si="9"/>
        <v>530728.23167444335</v>
      </c>
    </row>
    <row r="131" spans="2:7" x14ac:dyDescent="0.3">
      <c r="B131" s="6">
        <v>116</v>
      </c>
      <c r="C131" s="5">
        <f t="shared" si="7"/>
        <v>530728.23167444335</v>
      </c>
      <c r="D131" s="5">
        <f t="shared" si="5"/>
        <v>3538.1882111629557</v>
      </c>
      <c r="E131" s="5">
        <f t="shared" si="6"/>
        <v>864.39923211329858</v>
      </c>
      <c r="F131" s="5">
        <f t="shared" si="8"/>
        <v>4402.5874432762539</v>
      </c>
      <c r="G131" s="5">
        <f t="shared" si="9"/>
        <v>529863.83244233008</v>
      </c>
    </row>
    <row r="132" spans="2:7" x14ac:dyDescent="0.3">
      <c r="B132" s="6">
        <v>117</v>
      </c>
      <c r="C132" s="5">
        <f t="shared" si="7"/>
        <v>529863.83244233008</v>
      </c>
      <c r="D132" s="5">
        <f t="shared" si="5"/>
        <v>3532.4255496155342</v>
      </c>
      <c r="E132" s="5">
        <f t="shared" si="6"/>
        <v>870.16189366072058</v>
      </c>
      <c r="F132" s="5">
        <f t="shared" si="8"/>
        <v>4402.5874432762548</v>
      </c>
      <c r="G132" s="5">
        <f t="shared" si="9"/>
        <v>528993.67054866941</v>
      </c>
    </row>
    <row r="133" spans="2:7" x14ac:dyDescent="0.3">
      <c r="B133" s="6">
        <v>118</v>
      </c>
      <c r="C133" s="5">
        <f t="shared" si="7"/>
        <v>528993.67054866941</v>
      </c>
      <c r="D133" s="5">
        <f t="shared" si="5"/>
        <v>3526.6244703244629</v>
      </c>
      <c r="E133" s="5">
        <f t="shared" si="6"/>
        <v>875.96297295179181</v>
      </c>
      <c r="F133" s="5">
        <f t="shared" si="8"/>
        <v>4402.5874432762548</v>
      </c>
      <c r="G133" s="5">
        <f t="shared" si="9"/>
        <v>528117.70757571759</v>
      </c>
    </row>
    <row r="134" spans="2:7" x14ac:dyDescent="0.3">
      <c r="B134" s="6">
        <v>119</v>
      </c>
      <c r="C134" s="5">
        <f t="shared" si="7"/>
        <v>528117.70757571759</v>
      </c>
      <c r="D134" s="5">
        <f t="shared" si="5"/>
        <v>3520.7847171714507</v>
      </c>
      <c r="E134" s="5">
        <f t="shared" si="6"/>
        <v>881.80272610480381</v>
      </c>
      <c r="F134" s="5">
        <f t="shared" si="8"/>
        <v>4402.5874432762548</v>
      </c>
      <c r="G134" s="5">
        <f t="shared" si="9"/>
        <v>527235.90484961274</v>
      </c>
    </row>
    <row r="135" spans="2:7" x14ac:dyDescent="0.3">
      <c r="B135" s="6">
        <v>120</v>
      </c>
      <c r="C135" s="5">
        <f t="shared" si="7"/>
        <v>527235.90484961274</v>
      </c>
      <c r="D135" s="5">
        <f t="shared" si="5"/>
        <v>3514.9060323307517</v>
      </c>
      <c r="E135" s="5">
        <f t="shared" si="6"/>
        <v>887.68141094550242</v>
      </c>
      <c r="F135" s="5">
        <f t="shared" si="8"/>
        <v>4402.5874432762539</v>
      </c>
      <c r="G135" s="5">
        <f t="shared" si="9"/>
        <v>526348.22343866725</v>
      </c>
    </row>
    <row r="136" spans="2:7" x14ac:dyDescent="0.3">
      <c r="B136" s="6">
        <v>121</v>
      </c>
      <c r="C136" s="5">
        <f t="shared" si="7"/>
        <v>526348.22343866725</v>
      </c>
      <c r="D136" s="5">
        <f t="shared" si="5"/>
        <v>3508.9881562577821</v>
      </c>
      <c r="E136" s="5">
        <f t="shared" si="6"/>
        <v>893.59928701847252</v>
      </c>
      <c r="F136" s="5">
        <f t="shared" si="8"/>
        <v>4402.5874432762548</v>
      </c>
      <c r="G136" s="5">
        <f t="shared" si="9"/>
        <v>525454.62415164872</v>
      </c>
    </row>
    <row r="137" spans="2:7" x14ac:dyDescent="0.3">
      <c r="B137" s="6">
        <v>122</v>
      </c>
      <c r="C137" s="5">
        <f t="shared" si="7"/>
        <v>525454.62415164872</v>
      </c>
      <c r="D137" s="5">
        <f t="shared" si="5"/>
        <v>3503.0308276776582</v>
      </c>
      <c r="E137" s="5">
        <f t="shared" si="6"/>
        <v>899.5566155985955</v>
      </c>
      <c r="F137" s="5">
        <f t="shared" si="8"/>
        <v>4402.5874432762539</v>
      </c>
      <c r="G137" s="5">
        <f t="shared" si="9"/>
        <v>524555.0675360501</v>
      </c>
    </row>
    <row r="138" spans="2:7" x14ac:dyDescent="0.3">
      <c r="B138" s="6">
        <v>123</v>
      </c>
      <c r="C138" s="5">
        <f t="shared" si="7"/>
        <v>524555.0675360501</v>
      </c>
      <c r="D138" s="5">
        <f t="shared" si="5"/>
        <v>3497.0337835736677</v>
      </c>
      <c r="E138" s="5">
        <f t="shared" si="6"/>
        <v>905.5536597025864</v>
      </c>
      <c r="F138" s="5">
        <f t="shared" si="8"/>
        <v>4402.5874432762539</v>
      </c>
      <c r="G138" s="5">
        <f t="shared" si="9"/>
        <v>523649.51387634751</v>
      </c>
    </row>
    <row r="139" spans="2:7" x14ac:dyDescent="0.3">
      <c r="B139" s="6">
        <v>124</v>
      </c>
      <c r="C139" s="5">
        <f t="shared" si="7"/>
        <v>523649.51387634751</v>
      </c>
      <c r="D139" s="5">
        <f t="shared" si="5"/>
        <v>3490.9967591756504</v>
      </c>
      <c r="E139" s="5">
        <f t="shared" si="6"/>
        <v>911.59068410060354</v>
      </c>
      <c r="F139" s="5">
        <f t="shared" si="8"/>
        <v>4402.5874432762539</v>
      </c>
      <c r="G139" s="5">
        <f t="shared" si="9"/>
        <v>522737.92319224693</v>
      </c>
    </row>
    <row r="140" spans="2:7" x14ac:dyDescent="0.3">
      <c r="B140" s="6">
        <v>125</v>
      </c>
      <c r="C140" s="5">
        <f t="shared" si="7"/>
        <v>522737.92319224693</v>
      </c>
      <c r="D140" s="5">
        <f t="shared" si="5"/>
        <v>3484.9194879483134</v>
      </c>
      <c r="E140" s="5">
        <f t="shared" si="6"/>
        <v>917.66795532794094</v>
      </c>
      <c r="F140" s="5">
        <f t="shared" si="8"/>
        <v>4402.5874432762539</v>
      </c>
      <c r="G140" s="5">
        <f t="shared" si="9"/>
        <v>521820.25523691898</v>
      </c>
    </row>
    <row r="141" spans="2:7" x14ac:dyDescent="0.3">
      <c r="B141" s="6">
        <v>126</v>
      </c>
      <c r="C141" s="5">
        <f t="shared" si="7"/>
        <v>521820.25523691898</v>
      </c>
      <c r="D141" s="5">
        <f t="shared" si="5"/>
        <v>3478.8017015794603</v>
      </c>
      <c r="E141" s="5">
        <f t="shared" si="6"/>
        <v>923.78574169679359</v>
      </c>
      <c r="F141" s="5">
        <f t="shared" si="8"/>
        <v>4402.5874432762539</v>
      </c>
      <c r="G141" s="5">
        <f t="shared" si="9"/>
        <v>520896.46949522221</v>
      </c>
    </row>
    <row r="142" spans="2:7" x14ac:dyDescent="0.3">
      <c r="B142" s="6">
        <v>127</v>
      </c>
      <c r="C142" s="5">
        <f t="shared" si="7"/>
        <v>520896.46949522221</v>
      </c>
      <c r="D142" s="5">
        <f t="shared" si="5"/>
        <v>3472.6431299681481</v>
      </c>
      <c r="E142" s="5">
        <f t="shared" si="6"/>
        <v>929.94431330810562</v>
      </c>
      <c r="F142" s="5">
        <f t="shared" si="8"/>
        <v>4402.5874432762539</v>
      </c>
      <c r="G142" s="5">
        <f t="shared" si="9"/>
        <v>519966.5251819141</v>
      </c>
    </row>
    <row r="143" spans="2:7" x14ac:dyDescent="0.3">
      <c r="B143" s="6">
        <v>128</v>
      </c>
      <c r="C143" s="5">
        <f t="shared" si="7"/>
        <v>519966.5251819141</v>
      </c>
      <c r="D143" s="5">
        <f t="shared" si="5"/>
        <v>3466.4435012127606</v>
      </c>
      <c r="E143" s="5">
        <f t="shared" si="6"/>
        <v>936.14394206349323</v>
      </c>
      <c r="F143" s="5">
        <f t="shared" si="8"/>
        <v>4402.5874432762539</v>
      </c>
      <c r="G143" s="5">
        <f t="shared" si="9"/>
        <v>519030.3812398506</v>
      </c>
    </row>
    <row r="144" spans="2:7" x14ac:dyDescent="0.3">
      <c r="B144" s="6">
        <v>129</v>
      </c>
      <c r="C144" s="5">
        <f t="shared" si="7"/>
        <v>519030.3812398506</v>
      </c>
      <c r="D144" s="5">
        <f t="shared" si="5"/>
        <v>3460.2025415990042</v>
      </c>
      <c r="E144" s="5">
        <f t="shared" si="6"/>
        <v>942.38490167724979</v>
      </c>
      <c r="F144" s="5">
        <f t="shared" si="8"/>
        <v>4402.5874432762539</v>
      </c>
      <c r="G144" s="5">
        <f t="shared" si="9"/>
        <v>518087.99633817334</v>
      </c>
    </row>
    <row r="145" spans="2:7" x14ac:dyDescent="0.3">
      <c r="B145" s="6">
        <v>130</v>
      </c>
      <c r="C145" s="5">
        <f t="shared" si="7"/>
        <v>518087.99633817334</v>
      </c>
      <c r="D145" s="5">
        <f t="shared" ref="D145:D208" si="10">IF(B145-$D$10&lt;=0,IPMT($D$6/12,1,$D$10-B144,-C145),0)</f>
        <v>3453.919975587823</v>
      </c>
      <c r="E145" s="5">
        <f t="shared" ref="E145:E208" si="11">IF(B145-$D$10&lt;=0,PPMT($D$6/12,1,$D$10-B144,-C145),0)</f>
        <v>948.66746768843154</v>
      </c>
      <c r="F145" s="5">
        <f t="shared" si="8"/>
        <v>4402.5874432762548</v>
      </c>
      <c r="G145" s="5">
        <f t="shared" si="9"/>
        <v>517139.3288704849</v>
      </c>
    </row>
    <row r="146" spans="2:7" x14ac:dyDescent="0.3">
      <c r="B146" s="6">
        <v>131</v>
      </c>
      <c r="C146" s="5">
        <f t="shared" ref="C146:C209" si="12">G145</f>
        <v>517139.3288704849</v>
      </c>
      <c r="D146" s="5">
        <f t="shared" si="10"/>
        <v>3447.5955258032327</v>
      </c>
      <c r="E146" s="5">
        <f t="shared" si="11"/>
        <v>954.99191747302075</v>
      </c>
      <c r="F146" s="5">
        <f t="shared" ref="F146:F209" si="13">D146+E146</f>
        <v>4402.5874432762539</v>
      </c>
      <c r="G146" s="5">
        <f t="shared" ref="G146:G209" si="14">C146-E146</f>
        <v>516184.33695301187</v>
      </c>
    </row>
    <row r="147" spans="2:7" x14ac:dyDescent="0.3">
      <c r="B147" s="6">
        <v>132</v>
      </c>
      <c r="C147" s="5">
        <f t="shared" si="12"/>
        <v>516184.33695301187</v>
      </c>
      <c r="D147" s="5">
        <f t="shared" si="10"/>
        <v>3441.2289130200793</v>
      </c>
      <c r="E147" s="5">
        <f t="shared" si="11"/>
        <v>961.35853025617439</v>
      </c>
      <c r="F147" s="5">
        <f t="shared" si="13"/>
        <v>4402.5874432762539</v>
      </c>
      <c r="G147" s="5">
        <f t="shared" si="14"/>
        <v>515222.97842275567</v>
      </c>
    </row>
    <row r="148" spans="2:7" x14ac:dyDescent="0.3">
      <c r="B148" s="6">
        <v>133</v>
      </c>
      <c r="C148" s="5">
        <f t="shared" si="12"/>
        <v>515222.97842275567</v>
      </c>
      <c r="D148" s="5">
        <f t="shared" si="10"/>
        <v>3434.8198561517042</v>
      </c>
      <c r="E148" s="5">
        <f t="shared" si="11"/>
        <v>967.76758712454864</v>
      </c>
      <c r="F148" s="5">
        <f t="shared" si="13"/>
        <v>4402.587443276253</v>
      </c>
      <c r="G148" s="5">
        <f t="shared" si="14"/>
        <v>514255.21083563112</v>
      </c>
    </row>
    <row r="149" spans="2:7" x14ac:dyDescent="0.3">
      <c r="B149" s="6">
        <v>134</v>
      </c>
      <c r="C149" s="5">
        <f t="shared" si="12"/>
        <v>514255.21083563112</v>
      </c>
      <c r="D149" s="5">
        <f t="shared" si="10"/>
        <v>3428.3680722375411</v>
      </c>
      <c r="E149" s="5">
        <f t="shared" si="11"/>
        <v>974.21937103871267</v>
      </c>
      <c r="F149" s="5">
        <f t="shared" si="13"/>
        <v>4402.5874432762539</v>
      </c>
      <c r="G149" s="5">
        <f t="shared" si="14"/>
        <v>513280.9914645924</v>
      </c>
    </row>
    <row r="150" spans="2:7" x14ac:dyDescent="0.3">
      <c r="B150" s="6">
        <v>135</v>
      </c>
      <c r="C150" s="5">
        <f t="shared" si="12"/>
        <v>513280.9914645924</v>
      </c>
      <c r="D150" s="5">
        <f t="shared" si="10"/>
        <v>3421.8732764306164</v>
      </c>
      <c r="E150" s="5">
        <f t="shared" si="11"/>
        <v>980.71416684563724</v>
      </c>
      <c r="F150" s="5">
        <f t="shared" si="13"/>
        <v>4402.5874432762539</v>
      </c>
      <c r="G150" s="5">
        <f t="shared" si="14"/>
        <v>512300.27729774674</v>
      </c>
    </row>
    <row r="151" spans="2:7" x14ac:dyDescent="0.3">
      <c r="B151" s="6">
        <v>136</v>
      </c>
      <c r="C151" s="5">
        <f t="shared" si="12"/>
        <v>512300.27729774674</v>
      </c>
      <c r="D151" s="5">
        <f t="shared" si="10"/>
        <v>3415.3351819849786</v>
      </c>
      <c r="E151" s="5">
        <f t="shared" si="11"/>
        <v>987.25226129127475</v>
      </c>
      <c r="F151" s="5">
        <f t="shared" si="13"/>
        <v>4402.587443276253</v>
      </c>
      <c r="G151" s="5">
        <f t="shared" si="14"/>
        <v>511313.02503645548</v>
      </c>
    </row>
    <row r="152" spans="2:7" x14ac:dyDescent="0.3">
      <c r="B152" s="6">
        <v>137</v>
      </c>
      <c r="C152" s="5">
        <f t="shared" si="12"/>
        <v>511313.02503645548</v>
      </c>
      <c r="D152" s="5">
        <f t="shared" si="10"/>
        <v>3408.7535002430368</v>
      </c>
      <c r="E152" s="5">
        <f t="shared" si="11"/>
        <v>993.83394303321666</v>
      </c>
      <c r="F152" s="5">
        <f t="shared" si="13"/>
        <v>4402.5874432762539</v>
      </c>
      <c r="G152" s="5">
        <f t="shared" si="14"/>
        <v>510319.19109342224</v>
      </c>
    </row>
    <row r="153" spans="2:7" x14ac:dyDescent="0.3">
      <c r="B153" s="6">
        <v>138</v>
      </c>
      <c r="C153" s="5">
        <f t="shared" si="12"/>
        <v>510319.19109342224</v>
      </c>
      <c r="D153" s="5">
        <f t="shared" si="10"/>
        <v>3402.127940622815</v>
      </c>
      <c r="E153" s="5">
        <f t="shared" si="11"/>
        <v>1000.4595026534379</v>
      </c>
      <c r="F153" s="5">
        <f t="shared" si="13"/>
        <v>4402.587443276253</v>
      </c>
      <c r="G153" s="5">
        <f t="shared" si="14"/>
        <v>509318.73159076879</v>
      </c>
    </row>
    <row r="154" spans="2:7" x14ac:dyDescent="0.3">
      <c r="B154" s="6">
        <v>139</v>
      </c>
      <c r="C154" s="5">
        <f t="shared" si="12"/>
        <v>509318.73159076879</v>
      </c>
      <c r="D154" s="5">
        <f t="shared" si="10"/>
        <v>3395.4582106051257</v>
      </c>
      <c r="E154" s="5">
        <f t="shared" si="11"/>
        <v>1007.1292326711274</v>
      </c>
      <c r="F154" s="5">
        <f t="shared" si="13"/>
        <v>4402.587443276253</v>
      </c>
      <c r="G154" s="5">
        <f t="shared" si="14"/>
        <v>508311.60235809768</v>
      </c>
    </row>
    <row r="155" spans="2:7" x14ac:dyDescent="0.3">
      <c r="B155" s="6">
        <v>140</v>
      </c>
      <c r="C155" s="5">
        <f t="shared" si="12"/>
        <v>508311.60235809768</v>
      </c>
      <c r="D155" s="5">
        <f t="shared" si="10"/>
        <v>3388.7440157206515</v>
      </c>
      <c r="E155" s="5">
        <f t="shared" si="11"/>
        <v>1013.8434275556017</v>
      </c>
      <c r="F155" s="5">
        <f t="shared" si="13"/>
        <v>4402.587443276253</v>
      </c>
      <c r="G155" s="5">
        <f t="shared" si="14"/>
        <v>507297.7589305421</v>
      </c>
    </row>
    <row r="156" spans="2:7" x14ac:dyDescent="0.3">
      <c r="B156" s="6">
        <v>141</v>
      </c>
      <c r="C156" s="5">
        <f t="shared" si="12"/>
        <v>507297.7589305421</v>
      </c>
      <c r="D156" s="5">
        <f t="shared" si="10"/>
        <v>3381.985059536948</v>
      </c>
      <c r="E156" s="5">
        <f t="shared" si="11"/>
        <v>1020.6023837393059</v>
      </c>
      <c r="F156" s="5">
        <f t="shared" si="13"/>
        <v>4402.5874432762539</v>
      </c>
      <c r="G156" s="5">
        <f t="shared" si="14"/>
        <v>506277.15654680278</v>
      </c>
    </row>
    <row r="157" spans="2:7" x14ac:dyDescent="0.3">
      <c r="B157" s="6">
        <v>142</v>
      </c>
      <c r="C157" s="5">
        <f t="shared" si="12"/>
        <v>506277.15654680278</v>
      </c>
      <c r="D157" s="5">
        <f t="shared" si="10"/>
        <v>3375.1810436453525</v>
      </c>
      <c r="E157" s="5">
        <f t="shared" si="11"/>
        <v>1027.4063996309014</v>
      </c>
      <c r="F157" s="5">
        <f t="shared" si="13"/>
        <v>4402.5874432762539</v>
      </c>
      <c r="G157" s="5">
        <f t="shared" si="14"/>
        <v>505249.7501471719</v>
      </c>
    </row>
    <row r="158" spans="2:7" x14ac:dyDescent="0.3">
      <c r="B158" s="6">
        <v>143</v>
      </c>
      <c r="C158" s="5">
        <f t="shared" si="12"/>
        <v>505249.7501471719</v>
      </c>
      <c r="D158" s="5">
        <f t="shared" si="10"/>
        <v>3368.331667647813</v>
      </c>
      <c r="E158" s="5">
        <f t="shared" si="11"/>
        <v>1034.2557756284407</v>
      </c>
      <c r="F158" s="5">
        <f t="shared" si="13"/>
        <v>4402.5874432762539</v>
      </c>
      <c r="G158" s="5">
        <f t="shared" si="14"/>
        <v>504215.49437154346</v>
      </c>
    </row>
    <row r="159" spans="2:7" x14ac:dyDescent="0.3">
      <c r="B159" s="6">
        <v>144</v>
      </c>
      <c r="C159" s="5">
        <f t="shared" si="12"/>
        <v>504215.49437154346</v>
      </c>
      <c r="D159" s="5">
        <f t="shared" si="10"/>
        <v>3361.4366291436236</v>
      </c>
      <c r="E159" s="5">
        <f t="shared" si="11"/>
        <v>1041.1508141326301</v>
      </c>
      <c r="F159" s="5">
        <f t="shared" si="13"/>
        <v>4402.5874432762539</v>
      </c>
      <c r="G159" s="5">
        <f t="shared" si="14"/>
        <v>503174.34355741082</v>
      </c>
    </row>
    <row r="160" spans="2:7" x14ac:dyDescent="0.3">
      <c r="B160" s="6">
        <v>145</v>
      </c>
      <c r="C160" s="5">
        <f t="shared" si="12"/>
        <v>503174.34355741082</v>
      </c>
      <c r="D160" s="5">
        <f t="shared" si="10"/>
        <v>3354.4956237160723</v>
      </c>
      <c r="E160" s="5">
        <f t="shared" si="11"/>
        <v>1048.0918195601807</v>
      </c>
      <c r="F160" s="5">
        <f t="shared" si="13"/>
        <v>4402.587443276253</v>
      </c>
      <c r="G160" s="5">
        <f t="shared" si="14"/>
        <v>502126.25173785066</v>
      </c>
    </row>
    <row r="161" spans="2:7" x14ac:dyDescent="0.3">
      <c r="B161" s="6">
        <v>146</v>
      </c>
      <c r="C161" s="5">
        <f t="shared" si="12"/>
        <v>502126.25173785066</v>
      </c>
      <c r="D161" s="5">
        <f t="shared" si="10"/>
        <v>3347.5083449190047</v>
      </c>
      <c r="E161" s="5">
        <f t="shared" si="11"/>
        <v>1055.0790983572488</v>
      </c>
      <c r="F161" s="5">
        <f t="shared" si="13"/>
        <v>4402.5874432762539</v>
      </c>
      <c r="G161" s="5">
        <f t="shared" si="14"/>
        <v>501071.17263949342</v>
      </c>
    </row>
    <row r="162" spans="2:7" x14ac:dyDescent="0.3">
      <c r="B162" s="6">
        <v>147</v>
      </c>
      <c r="C162" s="5">
        <f t="shared" si="12"/>
        <v>501071.17263949342</v>
      </c>
      <c r="D162" s="5">
        <f t="shared" si="10"/>
        <v>3340.4744842632895</v>
      </c>
      <c r="E162" s="5">
        <f t="shared" si="11"/>
        <v>1062.1129590129642</v>
      </c>
      <c r="F162" s="5">
        <f t="shared" si="13"/>
        <v>4402.5874432762539</v>
      </c>
      <c r="G162" s="5">
        <f t="shared" si="14"/>
        <v>500009.05968048045</v>
      </c>
    </row>
    <row r="163" spans="2:7" x14ac:dyDescent="0.3">
      <c r="B163" s="6">
        <v>148</v>
      </c>
      <c r="C163" s="5">
        <f t="shared" si="12"/>
        <v>500009.05968048045</v>
      </c>
      <c r="D163" s="5">
        <f t="shared" si="10"/>
        <v>3333.3937312032031</v>
      </c>
      <c r="E163" s="5">
        <f t="shared" si="11"/>
        <v>1069.1937120730504</v>
      </c>
      <c r="F163" s="5">
        <f t="shared" si="13"/>
        <v>4402.5874432762539</v>
      </c>
      <c r="G163" s="5">
        <f t="shared" si="14"/>
        <v>498939.86596840742</v>
      </c>
    </row>
    <row r="164" spans="2:7" x14ac:dyDescent="0.3">
      <c r="B164" s="6">
        <v>149</v>
      </c>
      <c r="C164" s="5">
        <f t="shared" si="12"/>
        <v>498939.86596840742</v>
      </c>
      <c r="D164" s="5">
        <f t="shared" si="10"/>
        <v>3326.2657731227159</v>
      </c>
      <c r="E164" s="5">
        <f t="shared" si="11"/>
        <v>1076.3216701535375</v>
      </c>
      <c r="F164" s="5">
        <f t="shared" si="13"/>
        <v>4402.5874432762539</v>
      </c>
      <c r="G164" s="5">
        <f t="shared" si="14"/>
        <v>497863.5442982539</v>
      </c>
    </row>
    <row r="165" spans="2:7" x14ac:dyDescent="0.3">
      <c r="B165" s="6">
        <v>150</v>
      </c>
      <c r="C165" s="5">
        <f t="shared" si="12"/>
        <v>497863.5442982539</v>
      </c>
      <c r="D165" s="5">
        <f t="shared" si="10"/>
        <v>3319.0902953216928</v>
      </c>
      <c r="E165" s="5">
        <f t="shared" si="11"/>
        <v>1083.4971479545611</v>
      </c>
      <c r="F165" s="5">
        <f t="shared" si="13"/>
        <v>4402.5874432762539</v>
      </c>
      <c r="G165" s="5">
        <f t="shared" si="14"/>
        <v>496780.04715029936</v>
      </c>
    </row>
    <row r="166" spans="2:7" x14ac:dyDescent="0.3">
      <c r="B166" s="6">
        <v>151</v>
      </c>
      <c r="C166" s="5">
        <f t="shared" si="12"/>
        <v>496780.04715029936</v>
      </c>
      <c r="D166" s="5">
        <f t="shared" si="10"/>
        <v>3311.8669810019956</v>
      </c>
      <c r="E166" s="5">
        <f t="shared" si="11"/>
        <v>1090.7204622742581</v>
      </c>
      <c r="F166" s="5">
        <f t="shared" si="13"/>
        <v>4402.5874432762539</v>
      </c>
      <c r="G166" s="5">
        <f t="shared" si="14"/>
        <v>495689.32668802509</v>
      </c>
    </row>
    <row r="167" spans="2:7" x14ac:dyDescent="0.3">
      <c r="B167" s="6">
        <v>152</v>
      </c>
      <c r="C167" s="5">
        <f t="shared" si="12"/>
        <v>495689.32668802509</v>
      </c>
      <c r="D167" s="5">
        <f t="shared" si="10"/>
        <v>3304.5955112535007</v>
      </c>
      <c r="E167" s="5">
        <f t="shared" si="11"/>
        <v>1097.991932022753</v>
      </c>
      <c r="F167" s="5">
        <f t="shared" si="13"/>
        <v>4402.5874432762539</v>
      </c>
      <c r="G167" s="5">
        <f t="shared" si="14"/>
        <v>494591.33475600235</v>
      </c>
    </row>
    <row r="168" spans="2:7" x14ac:dyDescent="0.3">
      <c r="B168" s="6">
        <v>153</v>
      </c>
      <c r="C168" s="5">
        <f t="shared" si="12"/>
        <v>494591.33475600235</v>
      </c>
      <c r="D168" s="5">
        <f t="shared" si="10"/>
        <v>3297.2755650400159</v>
      </c>
      <c r="E168" s="5">
        <f t="shared" si="11"/>
        <v>1105.3118782362385</v>
      </c>
      <c r="F168" s="5">
        <f t="shared" si="13"/>
        <v>4402.5874432762539</v>
      </c>
      <c r="G168" s="5">
        <f t="shared" si="14"/>
        <v>493486.02287776611</v>
      </c>
    </row>
    <row r="169" spans="2:7" x14ac:dyDescent="0.3">
      <c r="B169" s="6">
        <v>154</v>
      </c>
      <c r="C169" s="5">
        <f t="shared" si="12"/>
        <v>493486.02287776611</v>
      </c>
      <c r="D169" s="5">
        <f t="shared" si="10"/>
        <v>3289.9068191851075</v>
      </c>
      <c r="E169" s="5">
        <f t="shared" si="11"/>
        <v>1112.6806240911465</v>
      </c>
      <c r="F169" s="5">
        <f t="shared" si="13"/>
        <v>4402.5874432762539</v>
      </c>
      <c r="G169" s="5">
        <f t="shared" si="14"/>
        <v>492373.34225367499</v>
      </c>
    </row>
    <row r="170" spans="2:7" x14ac:dyDescent="0.3">
      <c r="B170" s="6">
        <v>155</v>
      </c>
      <c r="C170" s="5">
        <f t="shared" si="12"/>
        <v>492373.34225367499</v>
      </c>
      <c r="D170" s="5">
        <f t="shared" si="10"/>
        <v>3282.4889483578331</v>
      </c>
      <c r="E170" s="5">
        <f t="shared" si="11"/>
        <v>1120.0984949184208</v>
      </c>
      <c r="F170" s="5">
        <f t="shared" si="13"/>
        <v>4402.5874432762539</v>
      </c>
      <c r="G170" s="5">
        <f t="shared" si="14"/>
        <v>491253.24375875655</v>
      </c>
    </row>
    <row r="171" spans="2:7" x14ac:dyDescent="0.3">
      <c r="B171" s="6">
        <v>156</v>
      </c>
      <c r="C171" s="5">
        <f t="shared" si="12"/>
        <v>491253.24375875655</v>
      </c>
      <c r="D171" s="5">
        <f t="shared" si="10"/>
        <v>3275.0216250583776</v>
      </c>
      <c r="E171" s="5">
        <f t="shared" si="11"/>
        <v>1127.565818217877</v>
      </c>
      <c r="F171" s="5">
        <f t="shared" si="13"/>
        <v>4402.5874432762548</v>
      </c>
      <c r="G171" s="5">
        <f t="shared" si="14"/>
        <v>490125.67794053868</v>
      </c>
    </row>
    <row r="172" spans="2:7" x14ac:dyDescent="0.3">
      <c r="B172" s="6">
        <v>157</v>
      </c>
      <c r="C172" s="5">
        <f t="shared" si="12"/>
        <v>490125.67794053868</v>
      </c>
      <c r="D172" s="5">
        <f t="shared" si="10"/>
        <v>3267.5045196035912</v>
      </c>
      <c r="E172" s="5">
        <f t="shared" si="11"/>
        <v>1135.0829236726629</v>
      </c>
      <c r="F172" s="5">
        <f t="shared" si="13"/>
        <v>4402.5874432762539</v>
      </c>
      <c r="G172" s="5">
        <f t="shared" si="14"/>
        <v>488990.59501686599</v>
      </c>
    </row>
    <row r="173" spans="2:7" x14ac:dyDescent="0.3">
      <c r="B173" s="6">
        <v>158</v>
      </c>
      <c r="C173" s="5">
        <f t="shared" si="12"/>
        <v>488990.59501686599</v>
      </c>
      <c r="D173" s="5">
        <f t="shared" si="10"/>
        <v>3259.93730011244</v>
      </c>
      <c r="E173" s="5">
        <f t="shared" si="11"/>
        <v>1142.6501431638139</v>
      </c>
      <c r="F173" s="5">
        <f t="shared" si="13"/>
        <v>4402.5874432762539</v>
      </c>
      <c r="G173" s="5">
        <f t="shared" si="14"/>
        <v>487847.94487370219</v>
      </c>
    </row>
    <row r="174" spans="2:7" x14ac:dyDescent="0.3">
      <c r="B174" s="6">
        <v>159</v>
      </c>
      <c r="C174" s="5">
        <f t="shared" si="12"/>
        <v>487847.94487370219</v>
      </c>
      <c r="D174" s="5">
        <f t="shared" si="10"/>
        <v>3252.3196324913479</v>
      </c>
      <c r="E174" s="5">
        <f t="shared" si="11"/>
        <v>1150.2678107849058</v>
      </c>
      <c r="F174" s="5">
        <f t="shared" si="13"/>
        <v>4402.5874432762539</v>
      </c>
      <c r="G174" s="5">
        <f t="shared" si="14"/>
        <v>486697.67706291727</v>
      </c>
    </row>
    <row r="175" spans="2:7" x14ac:dyDescent="0.3">
      <c r="B175" s="6">
        <v>160</v>
      </c>
      <c r="C175" s="5">
        <f t="shared" si="12"/>
        <v>486697.67706291727</v>
      </c>
      <c r="D175" s="5">
        <f t="shared" si="10"/>
        <v>3244.6511804194488</v>
      </c>
      <c r="E175" s="5">
        <f t="shared" si="11"/>
        <v>1157.9362628568051</v>
      </c>
      <c r="F175" s="5">
        <f t="shared" si="13"/>
        <v>4402.5874432762539</v>
      </c>
      <c r="G175" s="5">
        <f t="shared" si="14"/>
        <v>485539.74080006045</v>
      </c>
    </row>
    <row r="176" spans="2:7" x14ac:dyDescent="0.3">
      <c r="B176" s="6">
        <v>161</v>
      </c>
      <c r="C176" s="5">
        <f t="shared" si="12"/>
        <v>485539.74080006045</v>
      </c>
      <c r="D176" s="5">
        <f t="shared" si="10"/>
        <v>3236.9316053337366</v>
      </c>
      <c r="E176" s="5">
        <f t="shared" si="11"/>
        <v>1165.6558379425173</v>
      </c>
      <c r="F176" s="5">
        <f t="shared" si="13"/>
        <v>4402.5874432762539</v>
      </c>
      <c r="G176" s="5">
        <f t="shared" si="14"/>
        <v>484374.08496211795</v>
      </c>
    </row>
    <row r="177" spans="2:7" x14ac:dyDescent="0.3">
      <c r="B177" s="6">
        <v>162</v>
      </c>
      <c r="C177" s="5">
        <f t="shared" si="12"/>
        <v>484374.08496211795</v>
      </c>
      <c r="D177" s="5">
        <f t="shared" si="10"/>
        <v>3229.1605664141202</v>
      </c>
      <c r="E177" s="5">
        <f t="shared" si="11"/>
        <v>1173.4268768621343</v>
      </c>
      <c r="F177" s="5">
        <f t="shared" si="13"/>
        <v>4402.5874432762548</v>
      </c>
      <c r="G177" s="5">
        <f t="shared" si="14"/>
        <v>483200.65808525583</v>
      </c>
    </row>
    <row r="178" spans="2:7" x14ac:dyDescent="0.3">
      <c r="B178" s="6">
        <v>163</v>
      </c>
      <c r="C178" s="5">
        <f t="shared" si="12"/>
        <v>483200.65808525583</v>
      </c>
      <c r="D178" s="5">
        <f t="shared" si="10"/>
        <v>3221.3377205683723</v>
      </c>
      <c r="E178" s="5">
        <f t="shared" si="11"/>
        <v>1181.2497227078818</v>
      </c>
      <c r="F178" s="5">
        <f t="shared" si="13"/>
        <v>4402.5874432762539</v>
      </c>
      <c r="G178" s="5">
        <f t="shared" si="14"/>
        <v>482019.40836254793</v>
      </c>
    </row>
    <row r="179" spans="2:7" x14ac:dyDescent="0.3">
      <c r="B179" s="6">
        <v>164</v>
      </c>
      <c r="C179" s="5">
        <f t="shared" si="12"/>
        <v>482019.40836254793</v>
      </c>
      <c r="D179" s="5">
        <f t="shared" si="10"/>
        <v>3213.4627224169867</v>
      </c>
      <c r="E179" s="5">
        <f t="shared" si="11"/>
        <v>1189.1247208592674</v>
      </c>
      <c r="F179" s="5">
        <f t="shared" si="13"/>
        <v>4402.5874432762539</v>
      </c>
      <c r="G179" s="5">
        <f t="shared" si="14"/>
        <v>480830.28364168864</v>
      </c>
    </row>
    <row r="180" spans="2:7" x14ac:dyDescent="0.3">
      <c r="B180" s="6">
        <v>165</v>
      </c>
      <c r="C180" s="5">
        <f t="shared" si="12"/>
        <v>480830.28364168864</v>
      </c>
      <c r="D180" s="5">
        <f t="shared" si="10"/>
        <v>3205.535224277924</v>
      </c>
      <c r="E180" s="5">
        <f t="shared" si="11"/>
        <v>1197.0522189983292</v>
      </c>
      <c r="F180" s="5">
        <f t="shared" si="13"/>
        <v>4402.587443276253</v>
      </c>
      <c r="G180" s="5">
        <f t="shared" si="14"/>
        <v>479633.23142269033</v>
      </c>
    </row>
    <row r="181" spans="2:7" x14ac:dyDescent="0.3">
      <c r="B181" s="6">
        <v>166</v>
      </c>
      <c r="C181" s="5">
        <f t="shared" si="12"/>
        <v>479633.23142269033</v>
      </c>
      <c r="D181" s="5">
        <f t="shared" si="10"/>
        <v>3197.5548761512691</v>
      </c>
      <c r="E181" s="5">
        <f t="shared" si="11"/>
        <v>1205.0325671249848</v>
      </c>
      <c r="F181" s="5">
        <f t="shared" si="13"/>
        <v>4402.5874432762539</v>
      </c>
      <c r="G181" s="5">
        <f t="shared" si="14"/>
        <v>478428.19885556534</v>
      </c>
    </row>
    <row r="182" spans="2:7" x14ac:dyDescent="0.3">
      <c r="B182" s="6">
        <v>167</v>
      </c>
      <c r="C182" s="5">
        <f t="shared" si="12"/>
        <v>478428.19885556534</v>
      </c>
      <c r="D182" s="5">
        <f t="shared" si="10"/>
        <v>3189.5213257037694</v>
      </c>
      <c r="E182" s="5">
        <f t="shared" si="11"/>
        <v>1213.0661175724852</v>
      </c>
      <c r="F182" s="5">
        <f t="shared" si="13"/>
        <v>4402.5874432762548</v>
      </c>
      <c r="G182" s="5">
        <f t="shared" si="14"/>
        <v>477215.13273799286</v>
      </c>
    </row>
    <row r="183" spans="2:7" x14ac:dyDescent="0.3">
      <c r="B183" s="6">
        <v>168</v>
      </c>
      <c r="C183" s="5">
        <f t="shared" si="12"/>
        <v>477215.13273799286</v>
      </c>
      <c r="D183" s="5">
        <f t="shared" si="10"/>
        <v>3181.4342182532864</v>
      </c>
      <c r="E183" s="5">
        <f t="shared" si="11"/>
        <v>1221.1532250229684</v>
      </c>
      <c r="F183" s="5">
        <f t="shared" si="13"/>
        <v>4402.5874432762548</v>
      </c>
      <c r="G183" s="5">
        <f t="shared" si="14"/>
        <v>475993.97951296991</v>
      </c>
    </row>
    <row r="184" spans="2:7" x14ac:dyDescent="0.3">
      <c r="B184" s="6">
        <v>169</v>
      </c>
      <c r="C184" s="5">
        <f t="shared" si="12"/>
        <v>475993.97951296991</v>
      </c>
      <c r="D184" s="5">
        <f t="shared" si="10"/>
        <v>3173.2931967531326</v>
      </c>
      <c r="E184" s="5">
        <f t="shared" si="11"/>
        <v>1229.294246523121</v>
      </c>
      <c r="F184" s="5">
        <f t="shared" si="13"/>
        <v>4402.5874432762539</v>
      </c>
      <c r="G184" s="5">
        <f t="shared" si="14"/>
        <v>474764.68526644679</v>
      </c>
    </row>
    <row r="185" spans="2:7" x14ac:dyDescent="0.3">
      <c r="B185" s="6">
        <v>170</v>
      </c>
      <c r="C185" s="5">
        <f t="shared" si="12"/>
        <v>474764.68526644679</v>
      </c>
      <c r="D185" s="5">
        <f t="shared" si="10"/>
        <v>3165.097901776312</v>
      </c>
      <c r="E185" s="5">
        <f t="shared" si="11"/>
        <v>1237.4895414999419</v>
      </c>
      <c r="F185" s="5">
        <f t="shared" si="13"/>
        <v>4402.5874432762539</v>
      </c>
      <c r="G185" s="5">
        <f t="shared" si="14"/>
        <v>473527.19572494685</v>
      </c>
    </row>
    <row r="186" spans="2:7" x14ac:dyDescent="0.3">
      <c r="B186" s="6">
        <v>171</v>
      </c>
      <c r="C186" s="5">
        <f t="shared" si="12"/>
        <v>473527.19572494685</v>
      </c>
      <c r="D186" s="5">
        <f t="shared" si="10"/>
        <v>3156.8479714996461</v>
      </c>
      <c r="E186" s="5">
        <f t="shared" si="11"/>
        <v>1245.7394717766081</v>
      </c>
      <c r="F186" s="5">
        <f t="shared" si="13"/>
        <v>4402.5874432762539</v>
      </c>
      <c r="G186" s="5">
        <f t="shared" si="14"/>
        <v>472281.45625317027</v>
      </c>
    </row>
    <row r="187" spans="2:7" x14ac:dyDescent="0.3">
      <c r="B187" s="6">
        <v>172</v>
      </c>
      <c r="C187" s="5">
        <f t="shared" si="12"/>
        <v>472281.45625317027</v>
      </c>
      <c r="D187" s="5">
        <f t="shared" si="10"/>
        <v>3148.5430416878021</v>
      </c>
      <c r="E187" s="5">
        <f t="shared" si="11"/>
        <v>1254.0444015884523</v>
      </c>
      <c r="F187" s="5">
        <f t="shared" si="13"/>
        <v>4402.5874432762539</v>
      </c>
      <c r="G187" s="5">
        <f t="shared" si="14"/>
        <v>471027.41185158183</v>
      </c>
    </row>
    <row r="188" spans="2:7" x14ac:dyDescent="0.3">
      <c r="B188" s="6">
        <v>173</v>
      </c>
      <c r="C188" s="5">
        <f t="shared" si="12"/>
        <v>471027.41185158183</v>
      </c>
      <c r="D188" s="5">
        <f t="shared" si="10"/>
        <v>3140.1827456772126</v>
      </c>
      <c r="E188" s="5">
        <f t="shared" si="11"/>
        <v>1262.4046975990423</v>
      </c>
      <c r="F188" s="5">
        <f t="shared" si="13"/>
        <v>4402.5874432762548</v>
      </c>
      <c r="G188" s="5">
        <f t="shared" si="14"/>
        <v>469765.00715398276</v>
      </c>
    </row>
    <row r="189" spans="2:7" x14ac:dyDescent="0.3">
      <c r="B189" s="6">
        <v>174</v>
      </c>
      <c r="C189" s="5">
        <f t="shared" si="12"/>
        <v>469765.00715398276</v>
      </c>
      <c r="D189" s="5">
        <f t="shared" si="10"/>
        <v>3131.7667143598856</v>
      </c>
      <c r="E189" s="5">
        <f t="shared" si="11"/>
        <v>1270.8207289163693</v>
      </c>
      <c r="F189" s="5">
        <f t="shared" si="13"/>
        <v>4402.5874432762548</v>
      </c>
      <c r="G189" s="5">
        <f t="shared" si="14"/>
        <v>468494.18642506638</v>
      </c>
    </row>
    <row r="190" spans="2:7" x14ac:dyDescent="0.3">
      <c r="B190" s="6">
        <v>175</v>
      </c>
      <c r="C190" s="5">
        <f t="shared" si="12"/>
        <v>468494.18642506638</v>
      </c>
      <c r="D190" s="5">
        <f t="shared" si="10"/>
        <v>3123.2945761671094</v>
      </c>
      <c r="E190" s="5">
        <f t="shared" si="11"/>
        <v>1279.2928671091449</v>
      </c>
      <c r="F190" s="5">
        <f t="shared" si="13"/>
        <v>4402.5874432762539</v>
      </c>
      <c r="G190" s="5">
        <f t="shared" si="14"/>
        <v>467214.89355795726</v>
      </c>
    </row>
    <row r="191" spans="2:7" x14ac:dyDescent="0.3">
      <c r="B191" s="6">
        <v>176</v>
      </c>
      <c r="C191" s="5">
        <f t="shared" si="12"/>
        <v>467214.89355795726</v>
      </c>
      <c r="D191" s="5">
        <f t="shared" si="10"/>
        <v>3114.7659570530486</v>
      </c>
      <c r="E191" s="5">
        <f t="shared" si="11"/>
        <v>1287.8214862232057</v>
      </c>
      <c r="F191" s="5">
        <f t="shared" si="13"/>
        <v>4402.5874432762539</v>
      </c>
      <c r="G191" s="5">
        <f t="shared" si="14"/>
        <v>465927.07207173406</v>
      </c>
    </row>
    <row r="192" spans="2:7" x14ac:dyDescent="0.3">
      <c r="B192" s="6">
        <v>177</v>
      </c>
      <c r="C192" s="5">
        <f t="shared" si="12"/>
        <v>465927.07207173406</v>
      </c>
      <c r="D192" s="5">
        <f t="shared" si="10"/>
        <v>3106.1804804782269</v>
      </c>
      <c r="E192" s="5">
        <f t="shared" si="11"/>
        <v>1296.4069627980273</v>
      </c>
      <c r="F192" s="5">
        <f t="shared" si="13"/>
        <v>4402.5874432762539</v>
      </c>
      <c r="G192" s="5">
        <f t="shared" si="14"/>
        <v>464630.66510893602</v>
      </c>
    </row>
    <row r="193" spans="2:7" x14ac:dyDescent="0.3">
      <c r="B193" s="6">
        <v>178</v>
      </c>
      <c r="C193" s="5">
        <f t="shared" si="12"/>
        <v>464630.66510893602</v>
      </c>
      <c r="D193" s="5">
        <f t="shared" si="10"/>
        <v>3097.537767392907</v>
      </c>
      <c r="E193" s="5">
        <f t="shared" si="11"/>
        <v>1305.0496758833469</v>
      </c>
      <c r="F193" s="5">
        <f t="shared" si="13"/>
        <v>4402.5874432762539</v>
      </c>
      <c r="G193" s="5">
        <f t="shared" si="14"/>
        <v>463325.61543305265</v>
      </c>
    </row>
    <row r="194" spans="2:7" x14ac:dyDescent="0.3">
      <c r="B194" s="6">
        <v>179</v>
      </c>
      <c r="C194" s="5">
        <f t="shared" si="12"/>
        <v>463325.61543305265</v>
      </c>
      <c r="D194" s="5">
        <f t="shared" si="10"/>
        <v>3088.8374362203508</v>
      </c>
      <c r="E194" s="5">
        <f t="shared" si="11"/>
        <v>1313.7500070559029</v>
      </c>
      <c r="F194" s="5">
        <f t="shared" si="13"/>
        <v>4402.5874432762539</v>
      </c>
      <c r="G194" s="5">
        <f t="shared" si="14"/>
        <v>462011.86542599677</v>
      </c>
    </row>
    <row r="195" spans="2:7" x14ac:dyDescent="0.3">
      <c r="B195" s="6">
        <v>180</v>
      </c>
      <c r="C195" s="5">
        <f t="shared" si="12"/>
        <v>462011.86542599677</v>
      </c>
      <c r="D195" s="5">
        <f t="shared" si="10"/>
        <v>3080.0791028399785</v>
      </c>
      <c r="E195" s="5">
        <f t="shared" si="11"/>
        <v>1322.5083404362758</v>
      </c>
      <c r="F195" s="5">
        <f t="shared" si="13"/>
        <v>4402.5874432762539</v>
      </c>
      <c r="G195" s="5">
        <f t="shared" si="14"/>
        <v>460689.35708556051</v>
      </c>
    </row>
    <row r="196" spans="2:7" x14ac:dyDescent="0.3">
      <c r="B196" s="6">
        <v>181</v>
      </c>
      <c r="C196" s="5">
        <f t="shared" si="12"/>
        <v>460689.35708556051</v>
      </c>
      <c r="D196" s="5">
        <f t="shared" si="10"/>
        <v>3071.2623805704034</v>
      </c>
      <c r="E196" s="5">
        <f t="shared" si="11"/>
        <v>1331.325062705851</v>
      </c>
      <c r="F196" s="5">
        <f t="shared" si="13"/>
        <v>4402.5874432762539</v>
      </c>
      <c r="G196" s="5">
        <f t="shared" si="14"/>
        <v>459358.03202285466</v>
      </c>
    </row>
    <row r="197" spans="2:7" x14ac:dyDescent="0.3">
      <c r="B197" s="6">
        <v>182</v>
      </c>
      <c r="C197" s="5">
        <f t="shared" si="12"/>
        <v>459358.03202285466</v>
      </c>
      <c r="D197" s="5">
        <f t="shared" si="10"/>
        <v>3062.3868801523645</v>
      </c>
      <c r="E197" s="5">
        <f t="shared" si="11"/>
        <v>1340.2005631238899</v>
      </c>
      <c r="F197" s="5">
        <f t="shared" si="13"/>
        <v>4402.5874432762539</v>
      </c>
      <c r="G197" s="5">
        <f t="shared" si="14"/>
        <v>458017.83145973075</v>
      </c>
    </row>
    <row r="198" spans="2:7" x14ac:dyDescent="0.3">
      <c r="B198" s="6">
        <v>183</v>
      </c>
      <c r="C198" s="5">
        <f t="shared" si="12"/>
        <v>458017.83145973075</v>
      </c>
      <c r="D198" s="5">
        <f t="shared" si="10"/>
        <v>3053.4522097315385</v>
      </c>
      <c r="E198" s="5">
        <f t="shared" si="11"/>
        <v>1349.1352335447157</v>
      </c>
      <c r="F198" s="5">
        <f t="shared" si="13"/>
        <v>4402.5874432762539</v>
      </c>
      <c r="G198" s="5">
        <f t="shared" si="14"/>
        <v>456668.696226186</v>
      </c>
    </row>
    <row r="199" spans="2:7" x14ac:dyDescent="0.3">
      <c r="B199" s="6">
        <v>184</v>
      </c>
      <c r="C199" s="5">
        <f t="shared" si="12"/>
        <v>456668.696226186</v>
      </c>
      <c r="D199" s="5">
        <f t="shared" si="10"/>
        <v>3044.4579748412407</v>
      </c>
      <c r="E199" s="5">
        <f t="shared" si="11"/>
        <v>1358.1294684350139</v>
      </c>
      <c r="F199" s="5">
        <f t="shared" si="13"/>
        <v>4402.5874432762548</v>
      </c>
      <c r="G199" s="5">
        <f t="shared" si="14"/>
        <v>455310.56675775099</v>
      </c>
    </row>
    <row r="200" spans="2:7" x14ac:dyDescent="0.3">
      <c r="B200" s="6">
        <v>185</v>
      </c>
      <c r="C200" s="5">
        <f t="shared" si="12"/>
        <v>455310.56675775099</v>
      </c>
      <c r="D200" s="5">
        <f t="shared" si="10"/>
        <v>3035.4037783850067</v>
      </c>
      <c r="E200" s="5">
        <f t="shared" si="11"/>
        <v>1367.183664891247</v>
      </c>
      <c r="F200" s="5">
        <f t="shared" si="13"/>
        <v>4402.5874432762539</v>
      </c>
      <c r="G200" s="5">
        <f t="shared" si="14"/>
        <v>453943.38309285976</v>
      </c>
    </row>
    <row r="201" spans="2:7" x14ac:dyDescent="0.3">
      <c r="B201" s="6">
        <v>186</v>
      </c>
      <c r="C201" s="5">
        <f t="shared" si="12"/>
        <v>453943.38309285976</v>
      </c>
      <c r="D201" s="5">
        <f t="shared" si="10"/>
        <v>3026.289220619065</v>
      </c>
      <c r="E201" s="5">
        <f t="shared" si="11"/>
        <v>1376.2982226571887</v>
      </c>
      <c r="F201" s="5">
        <f t="shared" si="13"/>
        <v>4402.5874432762539</v>
      </c>
      <c r="G201" s="5">
        <f t="shared" si="14"/>
        <v>452567.08487020258</v>
      </c>
    </row>
    <row r="202" spans="2:7" x14ac:dyDescent="0.3">
      <c r="B202" s="6">
        <v>187</v>
      </c>
      <c r="C202" s="5">
        <f t="shared" si="12"/>
        <v>452567.08487020258</v>
      </c>
      <c r="D202" s="5">
        <f t="shared" si="10"/>
        <v>3017.1138991346843</v>
      </c>
      <c r="E202" s="5">
        <f t="shared" si="11"/>
        <v>1385.4735441415701</v>
      </c>
      <c r="F202" s="5">
        <f t="shared" si="13"/>
        <v>4402.5874432762539</v>
      </c>
      <c r="G202" s="5">
        <f t="shared" si="14"/>
        <v>451181.61132606101</v>
      </c>
    </row>
    <row r="203" spans="2:7" x14ac:dyDescent="0.3">
      <c r="B203" s="6">
        <v>188</v>
      </c>
      <c r="C203" s="5">
        <f t="shared" si="12"/>
        <v>451181.61132606101</v>
      </c>
      <c r="D203" s="5">
        <f t="shared" si="10"/>
        <v>3007.877408840407</v>
      </c>
      <c r="E203" s="5">
        <f t="shared" si="11"/>
        <v>1394.7100344358473</v>
      </c>
      <c r="F203" s="5">
        <f t="shared" si="13"/>
        <v>4402.5874432762539</v>
      </c>
      <c r="G203" s="5">
        <f t="shared" si="14"/>
        <v>449786.90129162517</v>
      </c>
    </row>
    <row r="204" spans="2:7" x14ac:dyDescent="0.3">
      <c r="B204" s="6">
        <v>189</v>
      </c>
      <c r="C204" s="5">
        <f t="shared" si="12"/>
        <v>449786.90129162517</v>
      </c>
      <c r="D204" s="5">
        <f t="shared" si="10"/>
        <v>2998.5793419441679</v>
      </c>
      <c r="E204" s="5">
        <f t="shared" si="11"/>
        <v>1404.0081013320862</v>
      </c>
      <c r="F204" s="5">
        <f t="shared" si="13"/>
        <v>4402.5874432762539</v>
      </c>
      <c r="G204" s="5">
        <f t="shared" si="14"/>
        <v>448382.89319029311</v>
      </c>
    </row>
    <row r="205" spans="2:7" x14ac:dyDescent="0.3">
      <c r="B205" s="6">
        <v>190</v>
      </c>
      <c r="C205" s="5">
        <f t="shared" si="12"/>
        <v>448382.89319029311</v>
      </c>
      <c r="D205" s="5">
        <f t="shared" si="10"/>
        <v>2989.2192879352874</v>
      </c>
      <c r="E205" s="5">
        <f t="shared" si="11"/>
        <v>1413.368155340967</v>
      </c>
      <c r="F205" s="5">
        <f t="shared" si="13"/>
        <v>4402.5874432762539</v>
      </c>
      <c r="G205" s="5">
        <f t="shared" si="14"/>
        <v>446969.52503495215</v>
      </c>
    </row>
    <row r="206" spans="2:7" x14ac:dyDescent="0.3">
      <c r="B206" s="6">
        <v>191</v>
      </c>
      <c r="C206" s="5">
        <f t="shared" si="12"/>
        <v>446969.52503495215</v>
      </c>
      <c r="D206" s="5">
        <f t="shared" si="10"/>
        <v>2979.7968335663477</v>
      </c>
      <c r="E206" s="5">
        <f t="shared" si="11"/>
        <v>1422.7906097099064</v>
      </c>
      <c r="F206" s="5">
        <f t="shared" si="13"/>
        <v>4402.5874432762539</v>
      </c>
      <c r="G206" s="5">
        <f t="shared" si="14"/>
        <v>445546.73442524223</v>
      </c>
    </row>
    <row r="207" spans="2:7" x14ac:dyDescent="0.3">
      <c r="B207" s="6">
        <v>192</v>
      </c>
      <c r="C207" s="5">
        <f t="shared" si="12"/>
        <v>445546.73442524223</v>
      </c>
      <c r="D207" s="5">
        <f t="shared" si="10"/>
        <v>2970.3115628349483</v>
      </c>
      <c r="E207" s="5">
        <f t="shared" si="11"/>
        <v>1432.2758804413063</v>
      </c>
      <c r="F207" s="5">
        <f t="shared" si="13"/>
        <v>4402.5874432762548</v>
      </c>
      <c r="G207" s="5">
        <f t="shared" si="14"/>
        <v>444114.45854480093</v>
      </c>
    </row>
    <row r="208" spans="2:7" x14ac:dyDescent="0.3">
      <c r="B208" s="6">
        <v>193</v>
      </c>
      <c r="C208" s="5">
        <f t="shared" si="12"/>
        <v>444114.45854480093</v>
      </c>
      <c r="D208" s="5">
        <f t="shared" si="10"/>
        <v>2960.7630569653397</v>
      </c>
      <c r="E208" s="5">
        <f t="shared" si="11"/>
        <v>1441.8243863109149</v>
      </c>
      <c r="F208" s="5">
        <f t="shared" si="13"/>
        <v>4402.5874432762548</v>
      </c>
      <c r="G208" s="5">
        <f t="shared" si="14"/>
        <v>442672.63415848999</v>
      </c>
    </row>
    <row r="209" spans="2:7" x14ac:dyDescent="0.3">
      <c r="B209" s="6">
        <v>194</v>
      </c>
      <c r="C209" s="5">
        <f t="shared" si="12"/>
        <v>442672.63415848999</v>
      </c>
      <c r="D209" s="5">
        <f t="shared" ref="D209:D272" si="15">IF(B209-$D$10&lt;=0,IPMT($D$6/12,1,$D$10-B208,-C209),0)</f>
        <v>2951.150894389933</v>
      </c>
      <c r="E209" s="5">
        <f t="shared" ref="E209:E272" si="16">IF(B209-$D$10&lt;=0,PPMT($D$6/12,1,$D$10-B208,-C209),0)</f>
        <v>1451.4365488863207</v>
      </c>
      <c r="F209" s="5">
        <f t="shared" si="13"/>
        <v>4402.5874432762539</v>
      </c>
      <c r="G209" s="5">
        <f t="shared" si="14"/>
        <v>441221.1976096037</v>
      </c>
    </row>
    <row r="210" spans="2:7" x14ac:dyDescent="0.3">
      <c r="B210" s="6">
        <v>195</v>
      </c>
      <c r="C210" s="5">
        <f t="shared" ref="C210:C273" si="17">G209</f>
        <v>441221.1976096037</v>
      </c>
      <c r="D210" s="5">
        <f t="shared" si="15"/>
        <v>2941.4746507306918</v>
      </c>
      <c r="E210" s="5">
        <f t="shared" si="16"/>
        <v>1461.112792545563</v>
      </c>
      <c r="F210" s="5">
        <f t="shared" ref="F210:F273" si="18">D210+E210</f>
        <v>4402.5874432762548</v>
      </c>
      <c r="G210" s="5">
        <f t="shared" ref="G210:G273" si="19">C210-E210</f>
        <v>439760.08481705812</v>
      </c>
    </row>
    <row r="211" spans="2:7" x14ac:dyDescent="0.3">
      <c r="B211" s="6">
        <v>196</v>
      </c>
      <c r="C211" s="5">
        <f t="shared" si="17"/>
        <v>439760.08481705812</v>
      </c>
      <c r="D211" s="5">
        <f t="shared" si="15"/>
        <v>2931.7338987803878</v>
      </c>
      <c r="E211" s="5">
        <f t="shared" si="16"/>
        <v>1470.8535444958668</v>
      </c>
      <c r="F211" s="5">
        <f t="shared" si="18"/>
        <v>4402.5874432762548</v>
      </c>
      <c r="G211" s="5">
        <f t="shared" si="19"/>
        <v>438289.23127256223</v>
      </c>
    </row>
    <row r="212" spans="2:7" x14ac:dyDescent="0.3">
      <c r="B212" s="6">
        <v>197</v>
      </c>
      <c r="C212" s="5">
        <f t="shared" si="17"/>
        <v>438289.23127256223</v>
      </c>
      <c r="D212" s="5">
        <f t="shared" si="15"/>
        <v>2921.9282084837482</v>
      </c>
      <c r="E212" s="5">
        <f t="shared" si="16"/>
        <v>1480.6592347925059</v>
      </c>
      <c r="F212" s="5">
        <f t="shared" si="18"/>
        <v>4402.5874432762539</v>
      </c>
      <c r="G212" s="5">
        <f t="shared" si="19"/>
        <v>436808.57203776971</v>
      </c>
    </row>
    <row r="213" spans="2:7" x14ac:dyDescent="0.3">
      <c r="B213" s="6">
        <v>198</v>
      </c>
      <c r="C213" s="5">
        <f t="shared" si="17"/>
        <v>436808.57203776971</v>
      </c>
      <c r="D213" s="5">
        <f t="shared" si="15"/>
        <v>2912.0571469184652</v>
      </c>
      <c r="E213" s="5">
        <f t="shared" si="16"/>
        <v>1490.5302963577894</v>
      </c>
      <c r="F213" s="5">
        <f t="shared" si="18"/>
        <v>4402.5874432762548</v>
      </c>
      <c r="G213" s="5">
        <f t="shared" si="19"/>
        <v>435318.0417414119</v>
      </c>
    </row>
    <row r="214" spans="2:7" x14ac:dyDescent="0.3">
      <c r="B214" s="6">
        <v>199</v>
      </c>
      <c r="C214" s="5">
        <f t="shared" si="17"/>
        <v>435318.0417414119</v>
      </c>
      <c r="D214" s="5">
        <f t="shared" si="15"/>
        <v>2902.1202782760797</v>
      </c>
      <c r="E214" s="5">
        <f t="shared" si="16"/>
        <v>1500.4671650001744</v>
      </c>
      <c r="F214" s="5">
        <f t="shared" si="18"/>
        <v>4402.5874432762539</v>
      </c>
      <c r="G214" s="5">
        <f t="shared" si="19"/>
        <v>433817.57457641175</v>
      </c>
    </row>
    <row r="215" spans="2:7" x14ac:dyDescent="0.3">
      <c r="B215" s="6">
        <v>200</v>
      </c>
      <c r="C215" s="5">
        <f t="shared" si="17"/>
        <v>433817.57457641175</v>
      </c>
      <c r="D215" s="5">
        <f t="shared" si="15"/>
        <v>2892.117163842745</v>
      </c>
      <c r="E215" s="5">
        <f t="shared" si="16"/>
        <v>1510.4702794335087</v>
      </c>
      <c r="F215" s="5">
        <f t="shared" si="18"/>
        <v>4402.5874432762539</v>
      </c>
      <c r="G215" s="5">
        <f t="shared" si="19"/>
        <v>432307.10429697821</v>
      </c>
    </row>
    <row r="216" spans="2:7" x14ac:dyDescent="0.3">
      <c r="B216" s="6">
        <v>201</v>
      </c>
      <c r="C216" s="5">
        <f t="shared" si="17"/>
        <v>432307.10429697821</v>
      </c>
      <c r="D216" s="5">
        <f t="shared" si="15"/>
        <v>2882.0473619798545</v>
      </c>
      <c r="E216" s="5">
        <f t="shared" si="16"/>
        <v>1520.540081296399</v>
      </c>
      <c r="F216" s="5">
        <f t="shared" si="18"/>
        <v>4402.5874432762539</v>
      </c>
      <c r="G216" s="5">
        <f t="shared" si="19"/>
        <v>430786.56421568181</v>
      </c>
    </row>
    <row r="217" spans="2:7" x14ac:dyDescent="0.3">
      <c r="B217" s="6">
        <v>202</v>
      </c>
      <c r="C217" s="5">
        <f t="shared" si="17"/>
        <v>430786.56421568181</v>
      </c>
      <c r="D217" s="5">
        <f t="shared" si="15"/>
        <v>2871.9104281045456</v>
      </c>
      <c r="E217" s="5">
        <f t="shared" si="16"/>
        <v>1530.677015171708</v>
      </c>
      <c r="F217" s="5">
        <f t="shared" si="18"/>
        <v>4402.5874432762539</v>
      </c>
      <c r="G217" s="5">
        <f t="shared" si="19"/>
        <v>429255.88720051007</v>
      </c>
    </row>
    <row r="218" spans="2:7" x14ac:dyDescent="0.3">
      <c r="B218" s="6">
        <v>203</v>
      </c>
      <c r="C218" s="5">
        <f t="shared" si="17"/>
        <v>429255.88720051007</v>
      </c>
      <c r="D218" s="5">
        <f t="shared" si="15"/>
        <v>2861.7059146700672</v>
      </c>
      <c r="E218" s="5">
        <f t="shared" si="16"/>
        <v>1540.8815286061858</v>
      </c>
      <c r="F218" s="5">
        <f t="shared" si="18"/>
        <v>4402.587443276253</v>
      </c>
      <c r="G218" s="5">
        <f t="shared" si="19"/>
        <v>427715.0056719039</v>
      </c>
    </row>
    <row r="219" spans="2:7" x14ac:dyDescent="0.3">
      <c r="B219" s="6">
        <v>204</v>
      </c>
      <c r="C219" s="5">
        <f t="shared" si="17"/>
        <v>427715.0056719039</v>
      </c>
      <c r="D219" s="5">
        <f t="shared" si="15"/>
        <v>2851.4333711460263</v>
      </c>
      <c r="E219" s="5">
        <f t="shared" si="16"/>
        <v>1551.1540721302272</v>
      </c>
      <c r="F219" s="5">
        <f t="shared" si="18"/>
        <v>4402.5874432762539</v>
      </c>
      <c r="G219" s="5">
        <f t="shared" si="19"/>
        <v>426163.85159977368</v>
      </c>
    </row>
    <row r="220" spans="2:7" x14ac:dyDescent="0.3">
      <c r="B220" s="6">
        <v>205</v>
      </c>
      <c r="C220" s="5">
        <f t="shared" si="17"/>
        <v>426163.85159977368</v>
      </c>
      <c r="D220" s="5">
        <f t="shared" si="15"/>
        <v>2841.0923439984913</v>
      </c>
      <c r="E220" s="5">
        <f t="shared" si="16"/>
        <v>1561.4950992777624</v>
      </c>
      <c r="F220" s="5">
        <f t="shared" si="18"/>
        <v>4402.5874432762539</v>
      </c>
      <c r="G220" s="5">
        <f t="shared" si="19"/>
        <v>424602.35650049592</v>
      </c>
    </row>
    <row r="221" spans="2:7" x14ac:dyDescent="0.3">
      <c r="B221" s="6">
        <v>206</v>
      </c>
      <c r="C221" s="5">
        <f t="shared" si="17"/>
        <v>424602.35650049592</v>
      </c>
      <c r="D221" s="5">
        <f t="shared" si="15"/>
        <v>2830.6823766699731</v>
      </c>
      <c r="E221" s="5">
        <f t="shared" si="16"/>
        <v>1571.9050666062808</v>
      </c>
      <c r="F221" s="5">
        <f t="shared" si="18"/>
        <v>4402.5874432762539</v>
      </c>
      <c r="G221" s="5">
        <f t="shared" si="19"/>
        <v>423030.45143388963</v>
      </c>
    </row>
    <row r="222" spans="2:7" x14ac:dyDescent="0.3">
      <c r="B222" s="6">
        <v>207</v>
      </c>
      <c r="C222" s="5">
        <f t="shared" si="17"/>
        <v>423030.45143388963</v>
      </c>
      <c r="D222" s="5">
        <f t="shared" si="15"/>
        <v>2820.2030095592645</v>
      </c>
      <c r="E222" s="5">
        <f t="shared" si="16"/>
        <v>1582.3844337169892</v>
      </c>
      <c r="F222" s="5">
        <f t="shared" si="18"/>
        <v>4402.5874432762539</v>
      </c>
      <c r="G222" s="5">
        <f t="shared" si="19"/>
        <v>421448.06700017262</v>
      </c>
    </row>
    <row r="223" spans="2:7" x14ac:dyDescent="0.3">
      <c r="B223" s="6">
        <v>208</v>
      </c>
      <c r="C223" s="5">
        <f t="shared" si="17"/>
        <v>421448.06700017262</v>
      </c>
      <c r="D223" s="5">
        <f t="shared" si="15"/>
        <v>2809.6537800011511</v>
      </c>
      <c r="E223" s="5">
        <f t="shared" si="16"/>
        <v>1592.9336632751024</v>
      </c>
      <c r="F223" s="5">
        <f t="shared" si="18"/>
        <v>4402.5874432762539</v>
      </c>
      <c r="G223" s="5">
        <f t="shared" si="19"/>
        <v>419855.13333689753</v>
      </c>
    </row>
    <row r="224" spans="2:7" x14ac:dyDescent="0.3">
      <c r="B224" s="6">
        <v>209</v>
      </c>
      <c r="C224" s="5">
        <f t="shared" si="17"/>
        <v>419855.13333689753</v>
      </c>
      <c r="D224" s="5">
        <f t="shared" si="15"/>
        <v>2799.0342222459835</v>
      </c>
      <c r="E224" s="5">
        <f t="shared" si="16"/>
        <v>1603.5532210302695</v>
      </c>
      <c r="F224" s="5">
        <f t="shared" si="18"/>
        <v>4402.587443276253</v>
      </c>
      <c r="G224" s="5">
        <f t="shared" si="19"/>
        <v>418251.58011586725</v>
      </c>
    </row>
    <row r="225" spans="2:7" x14ac:dyDescent="0.3">
      <c r="B225" s="6">
        <v>210</v>
      </c>
      <c r="C225" s="5">
        <f t="shared" si="17"/>
        <v>418251.58011586725</v>
      </c>
      <c r="D225" s="5">
        <f t="shared" si="15"/>
        <v>2788.3438674391155</v>
      </c>
      <c r="E225" s="5">
        <f t="shared" si="16"/>
        <v>1614.2435758371382</v>
      </c>
      <c r="F225" s="5">
        <f t="shared" si="18"/>
        <v>4402.5874432762539</v>
      </c>
      <c r="G225" s="5">
        <f t="shared" si="19"/>
        <v>416637.33654003014</v>
      </c>
    </row>
    <row r="226" spans="2:7" x14ac:dyDescent="0.3">
      <c r="B226" s="6">
        <v>211</v>
      </c>
      <c r="C226" s="5">
        <f t="shared" si="17"/>
        <v>416637.33654003014</v>
      </c>
      <c r="D226" s="5">
        <f t="shared" si="15"/>
        <v>2777.5822436002013</v>
      </c>
      <c r="E226" s="5">
        <f t="shared" si="16"/>
        <v>1625.0051996760526</v>
      </c>
      <c r="F226" s="5">
        <f t="shared" si="18"/>
        <v>4402.5874432762539</v>
      </c>
      <c r="G226" s="5">
        <f t="shared" si="19"/>
        <v>415012.33134035411</v>
      </c>
    </row>
    <row r="227" spans="2:7" x14ac:dyDescent="0.3">
      <c r="B227" s="6">
        <v>212</v>
      </c>
      <c r="C227" s="5">
        <f t="shared" si="17"/>
        <v>415012.33134035411</v>
      </c>
      <c r="D227" s="5">
        <f t="shared" si="15"/>
        <v>2766.7488756023608</v>
      </c>
      <c r="E227" s="5">
        <f t="shared" si="16"/>
        <v>1635.8385676738928</v>
      </c>
      <c r="F227" s="5">
        <f t="shared" si="18"/>
        <v>4402.5874432762539</v>
      </c>
      <c r="G227" s="5">
        <f t="shared" si="19"/>
        <v>413376.49277268024</v>
      </c>
    </row>
    <row r="228" spans="2:7" x14ac:dyDescent="0.3">
      <c r="B228" s="6">
        <v>213</v>
      </c>
      <c r="C228" s="5">
        <f t="shared" si="17"/>
        <v>413376.49277268024</v>
      </c>
      <c r="D228" s="5">
        <f t="shared" si="15"/>
        <v>2755.8432851512016</v>
      </c>
      <c r="E228" s="5">
        <f t="shared" si="16"/>
        <v>1646.7441581250523</v>
      </c>
      <c r="F228" s="5">
        <f t="shared" si="18"/>
        <v>4402.5874432762539</v>
      </c>
      <c r="G228" s="5">
        <f t="shared" si="19"/>
        <v>411729.74861455517</v>
      </c>
    </row>
    <row r="229" spans="2:7" x14ac:dyDescent="0.3">
      <c r="B229" s="6">
        <v>214</v>
      </c>
      <c r="C229" s="5">
        <f t="shared" si="17"/>
        <v>411729.74861455517</v>
      </c>
      <c r="D229" s="5">
        <f t="shared" si="15"/>
        <v>2744.8649907637014</v>
      </c>
      <c r="E229" s="5">
        <f t="shared" si="16"/>
        <v>1657.7224525125525</v>
      </c>
      <c r="F229" s="5">
        <f t="shared" si="18"/>
        <v>4402.5874432762539</v>
      </c>
      <c r="G229" s="5">
        <f t="shared" si="19"/>
        <v>410072.02616204263</v>
      </c>
    </row>
    <row r="230" spans="2:7" x14ac:dyDescent="0.3">
      <c r="B230" s="6">
        <v>215</v>
      </c>
      <c r="C230" s="5">
        <f t="shared" si="17"/>
        <v>410072.02616204263</v>
      </c>
      <c r="D230" s="5">
        <f t="shared" si="15"/>
        <v>2733.8135077469506</v>
      </c>
      <c r="E230" s="5">
        <f t="shared" si="16"/>
        <v>1668.7739355293029</v>
      </c>
      <c r="F230" s="5">
        <f t="shared" si="18"/>
        <v>4402.5874432762539</v>
      </c>
      <c r="G230" s="5">
        <f t="shared" si="19"/>
        <v>408403.25222651334</v>
      </c>
    </row>
    <row r="231" spans="2:7" x14ac:dyDescent="0.3">
      <c r="B231" s="6">
        <v>216</v>
      </c>
      <c r="C231" s="5">
        <f t="shared" si="17"/>
        <v>408403.25222651334</v>
      </c>
      <c r="D231" s="5">
        <f t="shared" si="15"/>
        <v>2722.6883481767559</v>
      </c>
      <c r="E231" s="5">
        <f t="shared" si="16"/>
        <v>1679.8990950994985</v>
      </c>
      <c r="F231" s="5">
        <f t="shared" si="18"/>
        <v>4402.5874432762539</v>
      </c>
      <c r="G231" s="5">
        <f t="shared" si="19"/>
        <v>406723.35313141387</v>
      </c>
    </row>
    <row r="232" spans="2:7" x14ac:dyDescent="0.3">
      <c r="B232" s="6">
        <v>217</v>
      </c>
      <c r="C232" s="5">
        <f t="shared" si="17"/>
        <v>406723.35313141387</v>
      </c>
      <c r="D232" s="5">
        <f t="shared" si="15"/>
        <v>2711.4890208760926</v>
      </c>
      <c r="E232" s="5">
        <f t="shared" si="16"/>
        <v>1691.0984224001618</v>
      </c>
      <c r="F232" s="5">
        <f t="shared" si="18"/>
        <v>4402.5874432762539</v>
      </c>
      <c r="G232" s="5">
        <f t="shared" si="19"/>
        <v>405032.25470901368</v>
      </c>
    </row>
    <row r="233" spans="2:7" x14ac:dyDescent="0.3">
      <c r="B233" s="6">
        <v>218</v>
      </c>
      <c r="C233" s="5">
        <f t="shared" si="17"/>
        <v>405032.25470901368</v>
      </c>
      <c r="D233" s="5">
        <f t="shared" si="15"/>
        <v>2700.2150313934253</v>
      </c>
      <c r="E233" s="5">
        <f t="shared" si="16"/>
        <v>1702.3724118828297</v>
      </c>
      <c r="F233" s="5">
        <f t="shared" si="18"/>
        <v>4402.5874432762548</v>
      </c>
      <c r="G233" s="5">
        <f t="shared" si="19"/>
        <v>403329.88229713083</v>
      </c>
    </row>
    <row r="234" spans="2:7" x14ac:dyDescent="0.3">
      <c r="B234" s="6">
        <v>219</v>
      </c>
      <c r="C234" s="5">
        <f t="shared" si="17"/>
        <v>403329.88229713083</v>
      </c>
      <c r="D234" s="5">
        <f t="shared" si="15"/>
        <v>2688.8658819808725</v>
      </c>
      <c r="E234" s="5">
        <f t="shared" si="16"/>
        <v>1713.7215612953819</v>
      </c>
      <c r="F234" s="5">
        <f t="shared" si="18"/>
        <v>4402.5874432762539</v>
      </c>
      <c r="G234" s="5">
        <f t="shared" si="19"/>
        <v>401616.16073583544</v>
      </c>
    </row>
    <row r="235" spans="2:7" x14ac:dyDescent="0.3">
      <c r="B235" s="6">
        <v>220</v>
      </c>
      <c r="C235" s="5">
        <f t="shared" si="17"/>
        <v>401616.16073583544</v>
      </c>
      <c r="D235" s="5">
        <f t="shared" si="15"/>
        <v>2677.4410715722365</v>
      </c>
      <c r="E235" s="5">
        <f t="shared" si="16"/>
        <v>1725.1463717040181</v>
      </c>
      <c r="F235" s="5">
        <f t="shared" si="18"/>
        <v>4402.5874432762548</v>
      </c>
      <c r="G235" s="5">
        <f t="shared" si="19"/>
        <v>399891.01436413144</v>
      </c>
    </row>
    <row r="236" spans="2:7" x14ac:dyDescent="0.3">
      <c r="B236" s="6">
        <v>221</v>
      </c>
      <c r="C236" s="5">
        <f t="shared" si="17"/>
        <v>399891.01436413144</v>
      </c>
      <c r="D236" s="5">
        <f t="shared" si="15"/>
        <v>2665.9400957608764</v>
      </c>
      <c r="E236" s="5">
        <f t="shared" si="16"/>
        <v>1736.6473475153775</v>
      </c>
      <c r="F236" s="5">
        <f t="shared" si="18"/>
        <v>4402.5874432762539</v>
      </c>
      <c r="G236" s="5">
        <f t="shared" si="19"/>
        <v>398154.36701661604</v>
      </c>
    </row>
    <row r="237" spans="2:7" x14ac:dyDescent="0.3">
      <c r="B237" s="6">
        <v>222</v>
      </c>
      <c r="C237" s="5">
        <f t="shared" si="17"/>
        <v>398154.36701661604</v>
      </c>
      <c r="D237" s="5">
        <f t="shared" si="15"/>
        <v>2654.3624467774403</v>
      </c>
      <c r="E237" s="5">
        <f t="shared" si="16"/>
        <v>1748.2249964988139</v>
      </c>
      <c r="F237" s="5">
        <f t="shared" si="18"/>
        <v>4402.5874432762539</v>
      </c>
      <c r="G237" s="5">
        <f t="shared" si="19"/>
        <v>396406.14202011726</v>
      </c>
    </row>
    <row r="238" spans="2:7" x14ac:dyDescent="0.3">
      <c r="B238" s="6">
        <v>223</v>
      </c>
      <c r="C238" s="5">
        <f t="shared" si="17"/>
        <v>396406.14202011726</v>
      </c>
      <c r="D238" s="5">
        <f t="shared" si="15"/>
        <v>2642.7076134674489</v>
      </c>
      <c r="E238" s="5">
        <f t="shared" si="16"/>
        <v>1759.8798298088063</v>
      </c>
      <c r="F238" s="5">
        <f t="shared" si="18"/>
        <v>4402.5874432762557</v>
      </c>
      <c r="G238" s="5">
        <f t="shared" si="19"/>
        <v>394646.26219030848</v>
      </c>
    </row>
    <row r="239" spans="2:7" x14ac:dyDescent="0.3">
      <c r="B239" s="6">
        <v>224</v>
      </c>
      <c r="C239" s="5">
        <f t="shared" si="17"/>
        <v>394646.26219030848</v>
      </c>
      <c r="D239" s="5">
        <f t="shared" si="15"/>
        <v>2630.9750812687234</v>
      </c>
      <c r="E239" s="5">
        <f t="shared" si="16"/>
        <v>1771.6123620075314</v>
      </c>
      <c r="F239" s="5">
        <f t="shared" si="18"/>
        <v>4402.5874432762548</v>
      </c>
      <c r="G239" s="5">
        <f t="shared" si="19"/>
        <v>392874.64982830093</v>
      </c>
    </row>
    <row r="240" spans="2:7" x14ac:dyDescent="0.3">
      <c r="B240" s="6">
        <v>225</v>
      </c>
      <c r="C240" s="5">
        <f t="shared" si="17"/>
        <v>392874.64982830093</v>
      </c>
      <c r="D240" s="5">
        <f t="shared" si="15"/>
        <v>2619.1643321886731</v>
      </c>
      <c r="E240" s="5">
        <f t="shared" si="16"/>
        <v>1783.4231110875814</v>
      </c>
      <c r="F240" s="5">
        <f t="shared" si="18"/>
        <v>4402.5874432762548</v>
      </c>
      <c r="G240" s="5">
        <f t="shared" si="19"/>
        <v>391091.22671721334</v>
      </c>
    </row>
    <row r="241" spans="2:7" x14ac:dyDescent="0.3">
      <c r="B241" s="6">
        <v>226</v>
      </c>
      <c r="C241" s="5">
        <f t="shared" si="17"/>
        <v>391091.22671721334</v>
      </c>
      <c r="D241" s="5">
        <f t="shared" si="15"/>
        <v>2607.2748447814224</v>
      </c>
      <c r="E241" s="5">
        <f t="shared" si="16"/>
        <v>1795.3125984948319</v>
      </c>
      <c r="F241" s="5">
        <f t="shared" si="18"/>
        <v>4402.5874432762539</v>
      </c>
      <c r="G241" s="5">
        <f t="shared" si="19"/>
        <v>389295.91411871853</v>
      </c>
    </row>
    <row r="242" spans="2:7" x14ac:dyDescent="0.3">
      <c r="B242" s="6">
        <v>227</v>
      </c>
      <c r="C242" s="5">
        <f t="shared" si="17"/>
        <v>389295.91411871853</v>
      </c>
      <c r="D242" s="5">
        <f t="shared" si="15"/>
        <v>2595.30609412479</v>
      </c>
      <c r="E242" s="5">
        <f t="shared" si="16"/>
        <v>1807.2813491514642</v>
      </c>
      <c r="F242" s="5">
        <f t="shared" si="18"/>
        <v>4402.5874432762539</v>
      </c>
      <c r="G242" s="5">
        <f t="shared" si="19"/>
        <v>387488.63276956708</v>
      </c>
    </row>
    <row r="243" spans="2:7" x14ac:dyDescent="0.3">
      <c r="B243" s="6">
        <v>228</v>
      </c>
      <c r="C243" s="5">
        <f t="shared" si="17"/>
        <v>387488.63276956708</v>
      </c>
      <c r="D243" s="5">
        <f t="shared" si="15"/>
        <v>2583.2575517971145</v>
      </c>
      <c r="E243" s="5">
        <f t="shared" si="16"/>
        <v>1819.3298914791403</v>
      </c>
      <c r="F243" s="5">
        <f t="shared" si="18"/>
        <v>4402.5874432762548</v>
      </c>
      <c r="G243" s="5">
        <f t="shared" si="19"/>
        <v>385669.30287808791</v>
      </c>
    </row>
    <row r="244" spans="2:7" x14ac:dyDescent="0.3">
      <c r="B244" s="6">
        <v>229</v>
      </c>
      <c r="C244" s="5">
        <f t="shared" si="17"/>
        <v>385669.30287808791</v>
      </c>
      <c r="D244" s="5">
        <f t="shared" si="15"/>
        <v>2571.1286858539197</v>
      </c>
      <c r="E244" s="5">
        <f t="shared" si="16"/>
        <v>1831.4587574223349</v>
      </c>
      <c r="F244" s="5">
        <f t="shared" si="18"/>
        <v>4402.5874432762548</v>
      </c>
      <c r="G244" s="5">
        <f t="shared" si="19"/>
        <v>383837.84412066557</v>
      </c>
    </row>
    <row r="245" spans="2:7" x14ac:dyDescent="0.3">
      <c r="B245" s="6">
        <v>230</v>
      </c>
      <c r="C245" s="5">
        <f t="shared" si="17"/>
        <v>383837.84412066557</v>
      </c>
      <c r="D245" s="5">
        <f t="shared" si="15"/>
        <v>2558.9189608044371</v>
      </c>
      <c r="E245" s="5">
        <f t="shared" si="16"/>
        <v>1843.6684824718163</v>
      </c>
      <c r="F245" s="5">
        <f t="shared" si="18"/>
        <v>4402.5874432762539</v>
      </c>
      <c r="G245" s="5">
        <f t="shared" si="19"/>
        <v>381994.17563819373</v>
      </c>
    </row>
    <row r="246" spans="2:7" x14ac:dyDescent="0.3">
      <c r="B246" s="6">
        <v>231</v>
      </c>
      <c r="C246" s="5">
        <f t="shared" si="17"/>
        <v>381994.17563819373</v>
      </c>
      <c r="D246" s="5">
        <f t="shared" si="15"/>
        <v>2546.6278375879583</v>
      </c>
      <c r="E246" s="5">
        <f t="shared" si="16"/>
        <v>1855.9596056882954</v>
      </c>
      <c r="F246" s="5">
        <f t="shared" si="18"/>
        <v>4402.5874432762539</v>
      </c>
      <c r="G246" s="5">
        <f t="shared" si="19"/>
        <v>380138.21603250544</v>
      </c>
    </row>
    <row r="247" spans="2:7" x14ac:dyDescent="0.3">
      <c r="B247" s="6">
        <v>232</v>
      </c>
      <c r="C247" s="5">
        <f t="shared" si="17"/>
        <v>380138.21603250544</v>
      </c>
      <c r="D247" s="5">
        <f t="shared" si="15"/>
        <v>2534.2547735500366</v>
      </c>
      <c r="E247" s="5">
        <f t="shared" si="16"/>
        <v>1868.332669726218</v>
      </c>
      <c r="F247" s="5">
        <f t="shared" si="18"/>
        <v>4402.5874432762548</v>
      </c>
      <c r="G247" s="5">
        <f t="shared" si="19"/>
        <v>378269.88336277922</v>
      </c>
    </row>
    <row r="248" spans="2:7" x14ac:dyDescent="0.3">
      <c r="B248" s="6">
        <v>233</v>
      </c>
      <c r="C248" s="5">
        <f t="shared" si="17"/>
        <v>378269.88336277922</v>
      </c>
      <c r="D248" s="5">
        <f t="shared" si="15"/>
        <v>2521.7992224185282</v>
      </c>
      <c r="E248" s="5">
        <f t="shared" si="16"/>
        <v>1880.7882208577257</v>
      </c>
      <c r="F248" s="5">
        <f t="shared" si="18"/>
        <v>4402.5874432762539</v>
      </c>
      <c r="G248" s="5">
        <f t="shared" si="19"/>
        <v>376389.09514192148</v>
      </c>
    </row>
    <row r="249" spans="2:7" x14ac:dyDescent="0.3">
      <c r="B249" s="6">
        <v>234</v>
      </c>
      <c r="C249" s="5">
        <f t="shared" si="17"/>
        <v>376389.09514192148</v>
      </c>
      <c r="D249" s="5">
        <f t="shared" si="15"/>
        <v>2509.2606342794766</v>
      </c>
      <c r="E249" s="5">
        <f t="shared" si="16"/>
        <v>1893.3268089967769</v>
      </c>
      <c r="F249" s="5">
        <f t="shared" si="18"/>
        <v>4402.5874432762539</v>
      </c>
      <c r="G249" s="5">
        <f t="shared" si="19"/>
        <v>374495.76833292469</v>
      </c>
    </row>
    <row r="250" spans="2:7" x14ac:dyDescent="0.3">
      <c r="B250" s="6">
        <v>235</v>
      </c>
      <c r="C250" s="5">
        <f t="shared" si="17"/>
        <v>374495.76833292469</v>
      </c>
      <c r="D250" s="5">
        <f t="shared" si="15"/>
        <v>2496.6384555528316</v>
      </c>
      <c r="E250" s="5">
        <f t="shared" si="16"/>
        <v>1905.9489877234225</v>
      </c>
      <c r="F250" s="5">
        <f t="shared" si="18"/>
        <v>4402.5874432762539</v>
      </c>
      <c r="G250" s="5">
        <f t="shared" si="19"/>
        <v>372589.81934520125</v>
      </c>
    </row>
    <row r="251" spans="2:7" x14ac:dyDescent="0.3">
      <c r="B251" s="6">
        <v>236</v>
      </c>
      <c r="C251" s="5">
        <f t="shared" si="17"/>
        <v>372589.81934520125</v>
      </c>
      <c r="D251" s="5">
        <f t="shared" si="15"/>
        <v>2483.9321289680083</v>
      </c>
      <c r="E251" s="5">
        <f t="shared" si="16"/>
        <v>1918.6553143082451</v>
      </c>
      <c r="F251" s="5">
        <f t="shared" si="18"/>
        <v>4402.5874432762539</v>
      </c>
      <c r="G251" s="5">
        <f t="shared" si="19"/>
        <v>370671.16403089301</v>
      </c>
    </row>
    <row r="252" spans="2:7" x14ac:dyDescent="0.3">
      <c r="B252" s="6">
        <v>237</v>
      </c>
      <c r="C252" s="5">
        <f t="shared" si="17"/>
        <v>370671.16403089301</v>
      </c>
      <c r="D252" s="5">
        <f t="shared" si="15"/>
        <v>2471.1410935392869</v>
      </c>
      <c r="E252" s="5">
        <f t="shared" si="16"/>
        <v>1931.4463497369668</v>
      </c>
      <c r="F252" s="5">
        <f t="shared" si="18"/>
        <v>4402.5874432762539</v>
      </c>
      <c r="G252" s="5">
        <f t="shared" si="19"/>
        <v>368739.71768115606</v>
      </c>
    </row>
    <row r="253" spans="2:7" x14ac:dyDescent="0.3">
      <c r="B253" s="6">
        <v>238</v>
      </c>
      <c r="C253" s="5">
        <f t="shared" si="17"/>
        <v>368739.71768115606</v>
      </c>
      <c r="D253" s="5">
        <f t="shared" si="15"/>
        <v>2458.2647845410406</v>
      </c>
      <c r="E253" s="5">
        <f t="shared" si="16"/>
        <v>1944.3226587352137</v>
      </c>
      <c r="F253" s="5">
        <f t="shared" si="18"/>
        <v>4402.5874432762539</v>
      </c>
      <c r="G253" s="5">
        <f t="shared" si="19"/>
        <v>366795.39502242085</v>
      </c>
    </row>
    <row r="254" spans="2:7" x14ac:dyDescent="0.3">
      <c r="B254" s="6">
        <v>239</v>
      </c>
      <c r="C254" s="5">
        <f t="shared" si="17"/>
        <v>366795.39502242085</v>
      </c>
      <c r="D254" s="5">
        <f t="shared" si="15"/>
        <v>2445.302633482806</v>
      </c>
      <c r="E254" s="5">
        <f t="shared" si="16"/>
        <v>1957.2848097934477</v>
      </c>
      <c r="F254" s="5">
        <f t="shared" si="18"/>
        <v>4402.5874432762539</v>
      </c>
      <c r="G254" s="5">
        <f t="shared" si="19"/>
        <v>364838.11021262739</v>
      </c>
    </row>
    <row r="255" spans="2:7" x14ac:dyDescent="0.3">
      <c r="B255" s="6">
        <v>240</v>
      </c>
      <c r="C255" s="5">
        <f t="shared" si="17"/>
        <v>364838.11021262739</v>
      </c>
      <c r="D255" s="5">
        <f t="shared" si="15"/>
        <v>2432.2540680841826</v>
      </c>
      <c r="E255" s="5">
        <f t="shared" si="16"/>
        <v>1970.3333751920709</v>
      </c>
      <c r="F255" s="5">
        <f t="shared" si="18"/>
        <v>4402.5874432762539</v>
      </c>
      <c r="G255" s="5">
        <f t="shared" si="19"/>
        <v>362867.77683743532</v>
      </c>
    </row>
    <row r="256" spans="2:7" x14ac:dyDescent="0.3">
      <c r="B256" s="6">
        <v>241</v>
      </c>
      <c r="C256" s="5">
        <f t="shared" si="17"/>
        <v>362867.77683743532</v>
      </c>
      <c r="D256" s="5">
        <f t="shared" si="15"/>
        <v>2419.118512249569</v>
      </c>
      <c r="E256" s="5">
        <f t="shared" si="16"/>
        <v>1983.4689310266847</v>
      </c>
      <c r="F256" s="5">
        <f t="shared" si="18"/>
        <v>4402.5874432762539</v>
      </c>
      <c r="G256" s="5">
        <f t="shared" si="19"/>
        <v>360884.30790640862</v>
      </c>
    </row>
    <row r="257" spans="2:7" x14ac:dyDescent="0.3">
      <c r="B257" s="6">
        <v>242</v>
      </c>
      <c r="C257" s="5">
        <f t="shared" si="17"/>
        <v>360884.30790640862</v>
      </c>
      <c r="D257" s="5">
        <f t="shared" si="15"/>
        <v>2405.8953860427241</v>
      </c>
      <c r="E257" s="5">
        <f t="shared" si="16"/>
        <v>1996.6920572335293</v>
      </c>
      <c r="F257" s="5">
        <f t="shared" si="18"/>
        <v>4402.5874432762539</v>
      </c>
      <c r="G257" s="5">
        <f t="shared" si="19"/>
        <v>358887.61584917508</v>
      </c>
    </row>
    <row r="258" spans="2:7" x14ac:dyDescent="0.3">
      <c r="B258" s="6">
        <v>243</v>
      </c>
      <c r="C258" s="5">
        <f t="shared" si="17"/>
        <v>358887.61584917508</v>
      </c>
      <c r="D258" s="5">
        <f t="shared" si="15"/>
        <v>2392.5841056611675</v>
      </c>
      <c r="E258" s="5">
        <f t="shared" si="16"/>
        <v>2010.0033376150864</v>
      </c>
      <c r="F258" s="5">
        <f t="shared" si="18"/>
        <v>4402.5874432762539</v>
      </c>
      <c r="G258" s="5">
        <f t="shared" si="19"/>
        <v>356877.61251155997</v>
      </c>
    </row>
    <row r="259" spans="2:7" x14ac:dyDescent="0.3">
      <c r="B259" s="6">
        <v>244</v>
      </c>
      <c r="C259" s="5">
        <f t="shared" si="17"/>
        <v>356877.61251155997</v>
      </c>
      <c r="D259" s="5">
        <f t="shared" si="15"/>
        <v>2379.1840834104</v>
      </c>
      <c r="E259" s="5">
        <f t="shared" si="16"/>
        <v>2023.4033598658534</v>
      </c>
      <c r="F259" s="5">
        <f t="shared" si="18"/>
        <v>4402.5874432762539</v>
      </c>
      <c r="G259" s="5">
        <f t="shared" si="19"/>
        <v>354854.20915169414</v>
      </c>
    </row>
    <row r="260" spans="2:7" x14ac:dyDescent="0.3">
      <c r="B260" s="6">
        <v>245</v>
      </c>
      <c r="C260" s="5">
        <f t="shared" si="17"/>
        <v>354854.20915169414</v>
      </c>
      <c r="D260" s="5">
        <f t="shared" si="15"/>
        <v>2365.6947276779611</v>
      </c>
      <c r="E260" s="5">
        <f t="shared" si="16"/>
        <v>2036.8927155982929</v>
      </c>
      <c r="F260" s="5">
        <f t="shared" si="18"/>
        <v>4402.5874432762539</v>
      </c>
      <c r="G260" s="5">
        <f t="shared" si="19"/>
        <v>352817.31643609586</v>
      </c>
    </row>
    <row r="261" spans="2:7" x14ac:dyDescent="0.3">
      <c r="B261" s="6">
        <v>246</v>
      </c>
      <c r="C261" s="5">
        <f t="shared" si="17"/>
        <v>352817.31643609586</v>
      </c>
      <c r="D261" s="5">
        <f t="shared" si="15"/>
        <v>2352.1154429073058</v>
      </c>
      <c r="E261" s="5">
        <f t="shared" si="16"/>
        <v>2050.4720003689476</v>
      </c>
      <c r="F261" s="5">
        <f t="shared" si="18"/>
        <v>4402.5874432762539</v>
      </c>
      <c r="G261" s="5">
        <f t="shared" si="19"/>
        <v>350766.84443572693</v>
      </c>
    </row>
    <row r="262" spans="2:7" x14ac:dyDescent="0.3">
      <c r="B262" s="6">
        <v>247</v>
      </c>
      <c r="C262" s="5">
        <f t="shared" si="17"/>
        <v>350766.84443572693</v>
      </c>
      <c r="D262" s="5">
        <f t="shared" si="15"/>
        <v>2338.4456295715131</v>
      </c>
      <c r="E262" s="5">
        <f t="shared" si="16"/>
        <v>2064.1418137047408</v>
      </c>
      <c r="F262" s="5">
        <f t="shared" si="18"/>
        <v>4402.5874432762539</v>
      </c>
      <c r="G262" s="5">
        <f t="shared" si="19"/>
        <v>348702.70262202219</v>
      </c>
    </row>
    <row r="263" spans="2:7" x14ac:dyDescent="0.3">
      <c r="B263" s="6">
        <v>248</v>
      </c>
      <c r="C263" s="5">
        <f t="shared" si="17"/>
        <v>348702.70262202219</v>
      </c>
      <c r="D263" s="5">
        <f t="shared" si="15"/>
        <v>2324.6846841468146</v>
      </c>
      <c r="E263" s="5">
        <f t="shared" si="16"/>
        <v>2077.9027591294389</v>
      </c>
      <c r="F263" s="5">
        <f t="shared" si="18"/>
        <v>4402.5874432762539</v>
      </c>
      <c r="G263" s="5">
        <f t="shared" si="19"/>
        <v>346624.79986289277</v>
      </c>
    </row>
    <row r="264" spans="2:7" x14ac:dyDescent="0.3">
      <c r="B264" s="6">
        <v>249</v>
      </c>
      <c r="C264" s="5">
        <f t="shared" si="17"/>
        <v>346624.79986289277</v>
      </c>
      <c r="D264" s="5">
        <f t="shared" si="15"/>
        <v>2310.8319990859518</v>
      </c>
      <c r="E264" s="5">
        <f t="shared" si="16"/>
        <v>2091.7554441903021</v>
      </c>
      <c r="F264" s="5">
        <f t="shared" si="18"/>
        <v>4402.5874432762539</v>
      </c>
      <c r="G264" s="5">
        <f t="shared" si="19"/>
        <v>344533.04441870248</v>
      </c>
    </row>
    <row r="265" spans="2:7" x14ac:dyDescent="0.3">
      <c r="B265" s="6">
        <v>250</v>
      </c>
      <c r="C265" s="5">
        <f t="shared" si="17"/>
        <v>344533.04441870248</v>
      </c>
      <c r="D265" s="5">
        <f t="shared" si="15"/>
        <v>2296.88696279135</v>
      </c>
      <c r="E265" s="5">
        <f t="shared" si="16"/>
        <v>2105.7004804849034</v>
      </c>
      <c r="F265" s="5">
        <f t="shared" si="18"/>
        <v>4402.5874432762539</v>
      </c>
      <c r="G265" s="5">
        <f t="shared" si="19"/>
        <v>342427.34393821756</v>
      </c>
    </row>
    <row r="266" spans="2:7" x14ac:dyDescent="0.3">
      <c r="B266" s="6">
        <v>251</v>
      </c>
      <c r="C266" s="5">
        <f t="shared" si="17"/>
        <v>342427.34393821756</v>
      </c>
      <c r="D266" s="5">
        <f t="shared" si="15"/>
        <v>2282.8489595881174</v>
      </c>
      <c r="E266" s="5">
        <f t="shared" si="16"/>
        <v>2119.7384836881374</v>
      </c>
      <c r="F266" s="5">
        <f t="shared" si="18"/>
        <v>4402.5874432762548</v>
      </c>
      <c r="G266" s="5">
        <f t="shared" si="19"/>
        <v>340307.6054545294</v>
      </c>
    </row>
    <row r="267" spans="2:7" x14ac:dyDescent="0.3">
      <c r="B267" s="6">
        <v>252</v>
      </c>
      <c r="C267" s="5">
        <f t="shared" si="17"/>
        <v>340307.6054545294</v>
      </c>
      <c r="D267" s="5">
        <f t="shared" si="15"/>
        <v>2268.717369696863</v>
      </c>
      <c r="E267" s="5">
        <f t="shared" si="16"/>
        <v>2133.8700735793909</v>
      </c>
      <c r="F267" s="5">
        <f t="shared" si="18"/>
        <v>4402.5874432762539</v>
      </c>
      <c r="G267" s="5">
        <f t="shared" si="19"/>
        <v>338173.73538095003</v>
      </c>
    </row>
    <row r="268" spans="2:7" x14ac:dyDescent="0.3">
      <c r="B268" s="6">
        <v>253</v>
      </c>
      <c r="C268" s="5">
        <f t="shared" si="17"/>
        <v>338173.73538095003</v>
      </c>
      <c r="D268" s="5">
        <f t="shared" si="15"/>
        <v>2254.4915692063337</v>
      </c>
      <c r="E268" s="5">
        <f t="shared" si="16"/>
        <v>2148.0958740699198</v>
      </c>
      <c r="F268" s="5">
        <f t="shared" si="18"/>
        <v>4402.5874432762539</v>
      </c>
      <c r="G268" s="5">
        <f t="shared" si="19"/>
        <v>336025.63950688014</v>
      </c>
    </row>
    <row r="269" spans="2:7" x14ac:dyDescent="0.3">
      <c r="B269" s="6">
        <v>254</v>
      </c>
      <c r="C269" s="5">
        <f t="shared" si="17"/>
        <v>336025.63950688014</v>
      </c>
      <c r="D269" s="5">
        <f t="shared" si="15"/>
        <v>2240.1709300458679</v>
      </c>
      <c r="E269" s="5">
        <f t="shared" si="16"/>
        <v>2162.416513230387</v>
      </c>
      <c r="F269" s="5">
        <f t="shared" si="18"/>
        <v>4402.5874432762548</v>
      </c>
      <c r="G269" s="5">
        <f t="shared" si="19"/>
        <v>333863.22299364978</v>
      </c>
    </row>
    <row r="270" spans="2:7" x14ac:dyDescent="0.3">
      <c r="B270" s="6">
        <v>255</v>
      </c>
      <c r="C270" s="5">
        <f t="shared" si="17"/>
        <v>333863.22299364978</v>
      </c>
      <c r="D270" s="5">
        <f t="shared" si="15"/>
        <v>2225.7548199576654</v>
      </c>
      <c r="E270" s="5">
        <f t="shared" si="16"/>
        <v>2176.8326233185899</v>
      </c>
      <c r="F270" s="5">
        <f t="shared" si="18"/>
        <v>4402.5874432762557</v>
      </c>
      <c r="G270" s="5">
        <f t="shared" si="19"/>
        <v>331686.39037033118</v>
      </c>
    </row>
    <row r="271" spans="2:7" x14ac:dyDescent="0.3">
      <c r="B271" s="6">
        <v>256</v>
      </c>
      <c r="C271" s="5">
        <f t="shared" si="17"/>
        <v>331686.39037033118</v>
      </c>
      <c r="D271" s="5">
        <f t="shared" si="15"/>
        <v>2211.2426024688748</v>
      </c>
      <c r="E271" s="5">
        <f t="shared" si="16"/>
        <v>2191.34484080738</v>
      </c>
      <c r="F271" s="5">
        <f t="shared" si="18"/>
        <v>4402.5874432762548</v>
      </c>
      <c r="G271" s="5">
        <f t="shared" si="19"/>
        <v>329495.04552952381</v>
      </c>
    </row>
    <row r="272" spans="2:7" x14ac:dyDescent="0.3">
      <c r="B272" s="6">
        <v>257</v>
      </c>
      <c r="C272" s="5">
        <f t="shared" si="17"/>
        <v>329495.04552952381</v>
      </c>
      <c r="D272" s="5">
        <f t="shared" si="15"/>
        <v>2196.633636863492</v>
      </c>
      <c r="E272" s="5">
        <f t="shared" si="16"/>
        <v>2205.9538064127628</v>
      </c>
      <c r="F272" s="5">
        <f t="shared" si="18"/>
        <v>4402.5874432762548</v>
      </c>
      <c r="G272" s="5">
        <f t="shared" si="19"/>
        <v>327289.09172311105</v>
      </c>
    </row>
    <row r="273" spans="2:7" x14ac:dyDescent="0.3">
      <c r="B273" s="6">
        <v>258</v>
      </c>
      <c r="C273" s="5">
        <f t="shared" si="17"/>
        <v>327289.09172311105</v>
      </c>
      <c r="D273" s="5">
        <f t="shared" ref="D273:D336" si="20">IF(B273-$D$10&lt;=0,IPMT($D$6/12,1,$D$10-B272,-C273),0)</f>
        <v>2181.927278154074</v>
      </c>
      <c r="E273" s="5">
        <f t="shared" ref="E273:E336" si="21">IF(B273-$D$10&lt;=0,PPMT($D$6/12,1,$D$10-B272,-C273),0)</f>
        <v>2220.6601651221808</v>
      </c>
      <c r="F273" s="5">
        <f t="shared" si="18"/>
        <v>4402.5874432762548</v>
      </c>
      <c r="G273" s="5">
        <f t="shared" si="19"/>
        <v>325068.43155798886</v>
      </c>
    </row>
    <row r="274" spans="2:7" x14ac:dyDescent="0.3">
      <c r="B274" s="6">
        <v>259</v>
      </c>
      <c r="C274" s="5">
        <f t="shared" ref="C274:C337" si="22">G273</f>
        <v>325068.43155798886</v>
      </c>
      <c r="D274" s="5">
        <f t="shared" si="20"/>
        <v>2167.1228770532593</v>
      </c>
      <c r="E274" s="5">
        <f t="shared" si="21"/>
        <v>2235.4645662229959</v>
      </c>
      <c r="F274" s="5">
        <f t="shared" ref="F274:F337" si="23">D274+E274</f>
        <v>4402.5874432762557</v>
      </c>
      <c r="G274" s="5">
        <f t="shared" ref="G274:G337" si="24">C274-E274</f>
        <v>322832.96699176589</v>
      </c>
    </row>
    <row r="275" spans="2:7" x14ac:dyDescent="0.3">
      <c r="B275" s="6">
        <v>260</v>
      </c>
      <c r="C275" s="5">
        <f t="shared" si="22"/>
        <v>322832.96699176589</v>
      </c>
      <c r="D275" s="5">
        <f t="shared" si="20"/>
        <v>2152.219779945106</v>
      </c>
      <c r="E275" s="5">
        <f t="shared" si="21"/>
        <v>2250.3676633311493</v>
      </c>
      <c r="F275" s="5">
        <f t="shared" si="23"/>
        <v>4402.5874432762557</v>
      </c>
      <c r="G275" s="5">
        <f t="shared" si="24"/>
        <v>320582.59932843474</v>
      </c>
    </row>
    <row r="276" spans="2:7" x14ac:dyDescent="0.3">
      <c r="B276" s="6">
        <v>261</v>
      </c>
      <c r="C276" s="5">
        <f t="shared" si="22"/>
        <v>320582.59932843474</v>
      </c>
      <c r="D276" s="5">
        <f t="shared" si="20"/>
        <v>2137.2173288562317</v>
      </c>
      <c r="E276" s="5">
        <f t="shared" si="21"/>
        <v>2265.3701144200231</v>
      </c>
      <c r="F276" s="5">
        <f t="shared" si="23"/>
        <v>4402.5874432762548</v>
      </c>
      <c r="G276" s="5">
        <f t="shared" si="24"/>
        <v>318317.22921401472</v>
      </c>
    </row>
    <row r="277" spans="2:7" x14ac:dyDescent="0.3">
      <c r="B277" s="6">
        <v>262</v>
      </c>
      <c r="C277" s="5">
        <f t="shared" si="22"/>
        <v>318317.22921401472</v>
      </c>
      <c r="D277" s="5">
        <f t="shared" si="20"/>
        <v>2122.1148614267649</v>
      </c>
      <c r="E277" s="5">
        <f t="shared" si="21"/>
        <v>2280.4725818494899</v>
      </c>
      <c r="F277" s="5">
        <f t="shared" si="23"/>
        <v>4402.5874432762548</v>
      </c>
      <c r="G277" s="5">
        <f t="shared" si="24"/>
        <v>316036.75663216523</v>
      </c>
    </row>
    <row r="278" spans="2:7" x14ac:dyDescent="0.3">
      <c r="B278" s="6">
        <v>263</v>
      </c>
      <c r="C278" s="5">
        <f t="shared" si="22"/>
        <v>316036.75663216523</v>
      </c>
      <c r="D278" s="5">
        <f t="shared" si="20"/>
        <v>2106.9117108811015</v>
      </c>
      <c r="E278" s="5">
        <f t="shared" si="21"/>
        <v>2295.6757323951533</v>
      </c>
      <c r="F278" s="5">
        <f t="shared" si="23"/>
        <v>4402.5874432762548</v>
      </c>
      <c r="G278" s="5">
        <f t="shared" si="24"/>
        <v>313741.08089977008</v>
      </c>
    </row>
    <row r="279" spans="2:7" x14ac:dyDescent="0.3">
      <c r="B279" s="6">
        <v>264</v>
      </c>
      <c r="C279" s="5">
        <f t="shared" si="22"/>
        <v>313741.08089977008</v>
      </c>
      <c r="D279" s="5">
        <f t="shared" si="20"/>
        <v>2091.6072059984672</v>
      </c>
      <c r="E279" s="5">
        <f t="shared" si="21"/>
        <v>2310.9802372777881</v>
      </c>
      <c r="F279" s="5">
        <f t="shared" si="23"/>
        <v>4402.5874432762557</v>
      </c>
      <c r="G279" s="5">
        <f t="shared" si="24"/>
        <v>311430.10066249227</v>
      </c>
    </row>
    <row r="280" spans="2:7" x14ac:dyDescent="0.3">
      <c r="B280" s="6">
        <v>265</v>
      </c>
      <c r="C280" s="5">
        <f t="shared" si="22"/>
        <v>311430.10066249227</v>
      </c>
      <c r="D280" s="5">
        <f t="shared" si="20"/>
        <v>2076.200671083282</v>
      </c>
      <c r="E280" s="5">
        <f t="shared" si="21"/>
        <v>2326.3867721929728</v>
      </c>
      <c r="F280" s="5">
        <f t="shared" si="23"/>
        <v>4402.5874432762548</v>
      </c>
      <c r="G280" s="5">
        <f t="shared" si="24"/>
        <v>309103.71389029932</v>
      </c>
    </row>
    <row r="281" spans="2:7" x14ac:dyDescent="0.3">
      <c r="B281" s="6">
        <v>266</v>
      </c>
      <c r="C281" s="5">
        <f t="shared" si="22"/>
        <v>309103.71389029932</v>
      </c>
      <c r="D281" s="5">
        <f t="shared" si="20"/>
        <v>2060.6914259353289</v>
      </c>
      <c r="E281" s="5">
        <f t="shared" si="21"/>
        <v>2341.8960173409264</v>
      </c>
      <c r="F281" s="5">
        <f t="shared" si="23"/>
        <v>4402.5874432762557</v>
      </c>
      <c r="G281" s="5">
        <f t="shared" si="24"/>
        <v>306761.81787295837</v>
      </c>
    </row>
    <row r="282" spans="2:7" x14ac:dyDescent="0.3">
      <c r="B282" s="6">
        <v>267</v>
      </c>
      <c r="C282" s="5">
        <f t="shared" si="22"/>
        <v>306761.81787295837</v>
      </c>
      <c r="D282" s="5">
        <f t="shared" si="20"/>
        <v>2045.0787858197227</v>
      </c>
      <c r="E282" s="5">
        <f t="shared" si="21"/>
        <v>2357.5086574565316</v>
      </c>
      <c r="F282" s="5">
        <f t="shared" si="23"/>
        <v>4402.5874432762539</v>
      </c>
      <c r="G282" s="5">
        <f t="shared" si="24"/>
        <v>304404.30921550182</v>
      </c>
    </row>
    <row r="283" spans="2:7" x14ac:dyDescent="0.3">
      <c r="B283" s="6">
        <v>268</v>
      </c>
      <c r="C283" s="5">
        <f t="shared" si="22"/>
        <v>304404.30921550182</v>
      </c>
      <c r="D283" s="5">
        <f t="shared" si="20"/>
        <v>2029.3620614366789</v>
      </c>
      <c r="E283" s="5">
        <f t="shared" si="21"/>
        <v>2373.2253818395757</v>
      </c>
      <c r="F283" s="5">
        <f t="shared" si="23"/>
        <v>4402.5874432762548</v>
      </c>
      <c r="G283" s="5">
        <f t="shared" si="24"/>
        <v>302031.08383366227</v>
      </c>
    </row>
    <row r="284" spans="2:7" x14ac:dyDescent="0.3">
      <c r="B284" s="6">
        <v>269</v>
      </c>
      <c r="C284" s="5">
        <f t="shared" si="22"/>
        <v>302031.08383366227</v>
      </c>
      <c r="D284" s="5">
        <f t="shared" si="20"/>
        <v>2013.5405588910819</v>
      </c>
      <c r="E284" s="5">
        <f t="shared" si="21"/>
        <v>2389.0468843851727</v>
      </c>
      <c r="F284" s="5">
        <f t="shared" si="23"/>
        <v>4402.5874432762548</v>
      </c>
      <c r="G284" s="5">
        <f t="shared" si="24"/>
        <v>299642.0369492771</v>
      </c>
    </row>
    <row r="285" spans="2:7" x14ac:dyDescent="0.3">
      <c r="B285" s="6">
        <v>270</v>
      </c>
      <c r="C285" s="5">
        <f t="shared" si="22"/>
        <v>299642.0369492771</v>
      </c>
      <c r="D285" s="5">
        <f t="shared" si="20"/>
        <v>1997.6135796618476</v>
      </c>
      <c r="E285" s="5">
        <f t="shared" si="21"/>
        <v>2404.9738636144079</v>
      </c>
      <c r="F285" s="5">
        <f t="shared" si="23"/>
        <v>4402.5874432762557</v>
      </c>
      <c r="G285" s="5">
        <f t="shared" si="24"/>
        <v>297237.06308566267</v>
      </c>
    </row>
    <row r="286" spans="2:7" x14ac:dyDescent="0.3">
      <c r="B286" s="6">
        <v>271</v>
      </c>
      <c r="C286" s="5">
        <f t="shared" si="22"/>
        <v>297237.06308566267</v>
      </c>
      <c r="D286" s="5">
        <f t="shared" si="20"/>
        <v>1981.5804205710845</v>
      </c>
      <c r="E286" s="5">
        <f t="shared" si="21"/>
        <v>2421.0070227051697</v>
      </c>
      <c r="F286" s="5">
        <f t="shared" si="23"/>
        <v>4402.5874432762539</v>
      </c>
      <c r="G286" s="5">
        <f t="shared" si="24"/>
        <v>294816.0560629575</v>
      </c>
    </row>
    <row r="287" spans="2:7" x14ac:dyDescent="0.3">
      <c r="B287" s="6">
        <v>272</v>
      </c>
      <c r="C287" s="5">
        <f t="shared" si="22"/>
        <v>294816.0560629575</v>
      </c>
      <c r="D287" s="5">
        <f t="shared" si="20"/>
        <v>1965.4403737530502</v>
      </c>
      <c r="E287" s="5">
        <f t="shared" si="21"/>
        <v>2437.1470695232047</v>
      </c>
      <c r="F287" s="5">
        <f t="shared" si="23"/>
        <v>4402.5874432762548</v>
      </c>
      <c r="G287" s="5">
        <f t="shared" si="24"/>
        <v>292378.90899343428</v>
      </c>
    </row>
    <row r="288" spans="2:7" x14ac:dyDescent="0.3">
      <c r="B288" s="6">
        <v>273</v>
      </c>
      <c r="C288" s="5">
        <f t="shared" si="22"/>
        <v>292378.90899343428</v>
      </c>
      <c r="D288" s="5">
        <f t="shared" si="20"/>
        <v>1949.1927266228954</v>
      </c>
      <c r="E288" s="5">
        <f t="shared" si="21"/>
        <v>2453.3947166533594</v>
      </c>
      <c r="F288" s="5">
        <f t="shared" si="23"/>
        <v>4402.5874432762548</v>
      </c>
      <c r="G288" s="5">
        <f t="shared" si="24"/>
        <v>289925.51427678094</v>
      </c>
    </row>
    <row r="289" spans="2:7" x14ac:dyDescent="0.3">
      <c r="B289" s="6">
        <v>274</v>
      </c>
      <c r="C289" s="5">
        <f t="shared" si="22"/>
        <v>289925.51427678094</v>
      </c>
      <c r="D289" s="5">
        <f t="shared" si="20"/>
        <v>1932.8367618452064</v>
      </c>
      <c r="E289" s="5">
        <f t="shared" si="21"/>
        <v>2469.7506814310491</v>
      </c>
      <c r="F289" s="5">
        <f t="shared" si="23"/>
        <v>4402.5874432762557</v>
      </c>
      <c r="G289" s="5">
        <f t="shared" si="24"/>
        <v>287455.76359534991</v>
      </c>
    </row>
    <row r="290" spans="2:7" x14ac:dyDescent="0.3">
      <c r="B290" s="6">
        <v>275</v>
      </c>
      <c r="C290" s="5">
        <f t="shared" si="22"/>
        <v>287455.76359534991</v>
      </c>
      <c r="D290" s="5">
        <f t="shared" si="20"/>
        <v>1916.371757302333</v>
      </c>
      <c r="E290" s="5">
        <f t="shared" si="21"/>
        <v>2486.2156859739216</v>
      </c>
      <c r="F290" s="5">
        <f t="shared" si="23"/>
        <v>4402.5874432762548</v>
      </c>
      <c r="G290" s="5">
        <f t="shared" si="24"/>
        <v>284969.54790937598</v>
      </c>
    </row>
    <row r="291" spans="2:7" x14ac:dyDescent="0.3">
      <c r="B291" s="6">
        <v>276</v>
      </c>
      <c r="C291" s="5">
        <f t="shared" si="22"/>
        <v>284969.54790937598</v>
      </c>
      <c r="D291" s="5">
        <f t="shared" si="20"/>
        <v>1899.7969860625067</v>
      </c>
      <c r="E291" s="5">
        <f t="shared" si="21"/>
        <v>2502.7904572137477</v>
      </c>
      <c r="F291" s="5">
        <f t="shared" si="23"/>
        <v>4402.5874432762539</v>
      </c>
      <c r="G291" s="5">
        <f t="shared" si="24"/>
        <v>282466.75745216222</v>
      </c>
    </row>
    <row r="292" spans="2:7" x14ac:dyDescent="0.3">
      <c r="B292" s="6">
        <v>277</v>
      </c>
      <c r="C292" s="5">
        <f t="shared" si="22"/>
        <v>282466.75745216222</v>
      </c>
      <c r="D292" s="5">
        <f t="shared" si="20"/>
        <v>1883.1117163477481</v>
      </c>
      <c r="E292" s="5">
        <f t="shared" si="21"/>
        <v>2519.475726928506</v>
      </c>
      <c r="F292" s="5">
        <f t="shared" si="23"/>
        <v>4402.5874432762539</v>
      </c>
      <c r="G292" s="5">
        <f t="shared" si="24"/>
        <v>279947.28172523371</v>
      </c>
    </row>
    <row r="293" spans="2:7" x14ac:dyDescent="0.3">
      <c r="B293" s="6">
        <v>278</v>
      </c>
      <c r="C293" s="5">
        <f t="shared" si="22"/>
        <v>279947.28172523371</v>
      </c>
      <c r="D293" s="5">
        <f t="shared" si="20"/>
        <v>1866.3152115015582</v>
      </c>
      <c r="E293" s="5">
        <f t="shared" si="21"/>
        <v>2536.2722317746961</v>
      </c>
      <c r="F293" s="5">
        <f t="shared" si="23"/>
        <v>4402.5874432762539</v>
      </c>
      <c r="G293" s="5">
        <f t="shared" si="24"/>
        <v>277411.00949345902</v>
      </c>
    </row>
    <row r="294" spans="2:7" x14ac:dyDescent="0.3">
      <c r="B294" s="6">
        <v>279</v>
      </c>
      <c r="C294" s="5">
        <f t="shared" si="22"/>
        <v>277411.00949345902</v>
      </c>
      <c r="D294" s="5">
        <f t="shared" si="20"/>
        <v>1849.4067299563935</v>
      </c>
      <c r="E294" s="5">
        <f t="shared" si="21"/>
        <v>2553.1807133198608</v>
      </c>
      <c r="F294" s="5">
        <f t="shared" si="23"/>
        <v>4402.5874432762539</v>
      </c>
      <c r="G294" s="5">
        <f t="shared" si="24"/>
        <v>274857.82878013916</v>
      </c>
    </row>
    <row r="295" spans="2:7" x14ac:dyDescent="0.3">
      <c r="B295" s="6">
        <v>280</v>
      </c>
      <c r="C295" s="5">
        <f t="shared" si="22"/>
        <v>274857.82878013916</v>
      </c>
      <c r="D295" s="5">
        <f t="shared" si="20"/>
        <v>1832.3855252009278</v>
      </c>
      <c r="E295" s="5">
        <f t="shared" si="21"/>
        <v>2570.2019180753268</v>
      </c>
      <c r="F295" s="5">
        <f t="shared" si="23"/>
        <v>4402.5874432762548</v>
      </c>
      <c r="G295" s="5">
        <f t="shared" si="24"/>
        <v>272287.62686206383</v>
      </c>
    </row>
    <row r="296" spans="2:7" x14ac:dyDescent="0.3">
      <c r="B296" s="6">
        <v>281</v>
      </c>
      <c r="C296" s="5">
        <f t="shared" si="22"/>
        <v>272287.62686206383</v>
      </c>
      <c r="D296" s="5">
        <f t="shared" si="20"/>
        <v>1815.2508457470924</v>
      </c>
      <c r="E296" s="5">
        <f t="shared" si="21"/>
        <v>2587.3365975291626</v>
      </c>
      <c r="F296" s="5">
        <f t="shared" si="23"/>
        <v>4402.5874432762548</v>
      </c>
      <c r="G296" s="5">
        <f t="shared" si="24"/>
        <v>269700.29026453465</v>
      </c>
    </row>
    <row r="297" spans="2:7" x14ac:dyDescent="0.3">
      <c r="B297" s="6">
        <v>282</v>
      </c>
      <c r="C297" s="5">
        <f t="shared" si="22"/>
        <v>269700.29026453465</v>
      </c>
      <c r="D297" s="5">
        <f t="shared" si="20"/>
        <v>1798.0019350968978</v>
      </c>
      <c r="E297" s="5">
        <f t="shared" si="21"/>
        <v>2604.5855081793561</v>
      </c>
      <c r="F297" s="5">
        <f t="shared" si="23"/>
        <v>4402.5874432762539</v>
      </c>
      <c r="G297" s="5">
        <f t="shared" si="24"/>
        <v>267095.70475635526</v>
      </c>
    </row>
    <row r="298" spans="2:7" x14ac:dyDescent="0.3">
      <c r="B298" s="6">
        <v>283</v>
      </c>
      <c r="C298" s="5">
        <f t="shared" si="22"/>
        <v>267095.70475635526</v>
      </c>
      <c r="D298" s="5">
        <f t="shared" si="20"/>
        <v>1780.6380317090352</v>
      </c>
      <c r="E298" s="5">
        <f t="shared" si="21"/>
        <v>2621.9494115672182</v>
      </c>
      <c r="F298" s="5">
        <f t="shared" si="23"/>
        <v>4402.5874432762539</v>
      </c>
      <c r="G298" s="5">
        <f t="shared" si="24"/>
        <v>264473.75534478802</v>
      </c>
    </row>
    <row r="299" spans="2:7" x14ac:dyDescent="0.3">
      <c r="B299" s="6">
        <v>284</v>
      </c>
      <c r="C299" s="5">
        <f t="shared" si="22"/>
        <v>264473.75534478802</v>
      </c>
      <c r="D299" s="5">
        <f t="shared" si="20"/>
        <v>1763.1583689652537</v>
      </c>
      <c r="E299" s="5">
        <f t="shared" si="21"/>
        <v>2639.4290743109991</v>
      </c>
      <c r="F299" s="5">
        <f t="shared" si="23"/>
        <v>4402.587443276253</v>
      </c>
      <c r="G299" s="5">
        <f t="shared" si="24"/>
        <v>261834.32627047703</v>
      </c>
    </row>
    <row r="300" spans="2:7" x14ac:dyDescent="0.3">
      <c r="B300" s="6">
        <v>285</v>
      </c>
      <c r="C300" s="5">
        <f t="shared" si="22"/>
        <v>261834.32627047703</v>
      </c>
      <c r="D300" s="5">
        <f t="shared" si="20"/>
        <v>1745.5621751365138</v>
      </c>
      <c r="E300" s="5">
        <f t="shared" si="21"/>
        <v>2657.0252681397401</v>
      </c>
      <c r="F300" s="5">
        <f t="shared" si="23"/>
        <v>4402.5874432762539</v>
      </c>
      <c r="G300" s="5">
        <f t="shared" si="24"/>
        <v>259177.30100233728</v>
      </c>
    </row>
    <row r="301" spans="2:7" x14ac:dyDescent="0.3">
      <c r="B301" s="6">
        <v>286</v>
      </c>
      <c r="C301" s="5">
        <f t="shared" si="22"/>
        <v>259177.30100233728</v>
      </c>
      <c r="D301" s="5">
        <f t="shared" si="20"/>
        <v>1727.8486733489153</v>
      </c>
      <c r="E301" s="5">
        <f t="shared" si="21"/>
        <v>2674.7387699273381</v>
      </c>
      <c r="F301" s="5">
        <f t="shared" si="23"/>
        <v>4402.5874432762539</v>
      </c>
      <c r="G301" s="5">
        <f t="shared" si="24"/>
        <v>256502.56223240995</v>
      </c>
    </row>
    <row r="302" spans="2:7" x14ac:dyDescent="0.3">
      <c r="B302" s="6">
        <v>287</v>
      </c>
      <c r="C302" s="5">
        <f t="shared" si="22"/>
        <v>256502.56223240995</v>
      </c>
      <c r="D302" s="5">
        <f t="shared" si="20"/>
        <v>1710.0170815493996</v>
      </c>
      <c r="E302" s="5">
        <f t="shared" si="21"/>
        <v>2692.5703617268537</v>
      </c>
      <c r="F302" s="5">
        <f t="shared" si="23"/>
        <v>4402.587443276253</v>
      </c>
      <c r="G302" s="5">
        <f t="shared" si="24"/>
        <v>253809.99187068309</v>
      </c>
    </row>
    <row r="303" spans="2:7" x14ac:dyDescent="0.3">
      <c r="B303" s="6">
        <v>288</v>
      </c>
      <c r="C303" s="5">
        <f t="shared" si="22"/>
        <v>253809.99187068309</v>
      </c>
      <c r="D303" s="5">
        <f t="shared" si="20"/>
        <v>1692.0666124712207</v>
      </c>
      <c r="E303" s="5">
        <f t="shared" si="21"/>
        <v>2710.5208308050323</v>
      </c>
      <c r="F303" s="5">
        <f t="shared" si="23"/>
        <v>4402.587443276253</v>
      </c>
      <c r="G303" s="5">
        <f t="shared" si="24"/>
        <v>251099.47103987806</v>
      </c>
    </row>
    <row r="304" spans="2:7" x14ac:dyDescent="0.3">
      <c r="B304" s="6">
        <v>289</v>
      </c>
      <c r="C304" s="5">
        <f t="shared" si="22"/>
        <v>251099.47103987806</v>
      </c>
      <c r="D304" s="5">
        <f t="shared" si="20"/>
        <v>1673.9964735991871</v>
      </c>
      <c r="E304" s="5">
        <f t="shared" si="21"/>
        <v>2728.5909696770664</v>
      </c>
      <c r="F304" s="5">
        <f t="shared" si="23"/>
        <v>4402.5874432762539</v>
      </c>
      <c r="G304" s="5">
        <f t="shared" si="24"/>
        <v>248370.880070201</v>
      </c>
    </row>
    <row r="305" spans="2:7" x14ac:dyDescent="0.3">
      <c r="B305" s="6">
        <v>290</v>
      </c>
      <c r="C305" s="5">
        <f t="shared" si="22"/>
        <v>248370.880070201</v>
      </c>
      <c r="D305" s="5">
        <f t="shared" si="20"/>
        <v>1655.8058671346737</v>
      </c>
      <c r="E305" s="5">
        <f t="shared" si="21"/>
        <v>2746.7815761415804</v>
      </c>
      <c r="F305" s="5">
        <f t="shared" si="23"/>
        <v>4402.5874432762539</v>
      </c>
      <c r="G305" s="5">
        <f t="shared" si="24"/>
        <v>245624.09849405944</v>
      </c>
    </row>
    <row r="306" spans="2:7" x14ac:dyDescent="0.3">
      <c r="B306" s="6">
        <v>291</v>
      </c>
      <c r="C306" s="5">
        <f t="shared" si="22"/>
        <v>245624.09849405944</v>
      </c>
      <c r="D306" s="5">
        <f t="shared" si="20"/>
        <v>1637.4939899603964</v>
      </c>
      <c r="E306" s="5">
        <f t="shared" si="21"/>
        <v>2765.0934533158575</v>
      </c>
      <c r="F306" s="5">
        <f t="shared" si="23"/>
        <v>4402.5874432762539</v>
      </c>
      <c r="G306" s="5">
        <f t="shared" si="24"/>
        <v>242859.00504074359</v>
      </c>
    </row>
    <row r="307" spans="2:7" x14ac:dyDescent="0.3">
      <c r="B307" s="6">
        <v>292</v>
      </c>
      <c r="C307" s="5">
        <f t="shared" si="22"/>
        <v>242859.00504074359</v>
      </c>
      <c r="D307" s="5">
        <f t="shared" si="20"/>
        <v>1619.0600336049577</v>
      </c>
      <c r="E307" s="5">
        <f t="shared" si="21"/>
        <v>2783.5274096712969</v>
      </c>
      <c r="F307" s="5">
        <f t="shared" si="23"/>
        <v>4402.5874432762548</v>
      </c>
      <c r="G307" s="5">
        <f t="shared" si="24"/>
        <v>240075.47763107228</v>
      </c>
    </row>
    <row r="308" spans="2:7" x14ac:dyDescent="0.3">
      <c r="B308" s="6">
        <v>293</v>
      </c>
      <c r="C308" s="5">
        <f t="shared" si="22"/>
        <v>240075.47763107228</v>
      </c>
      <c r="D308" s="5">
        <f t="shared" si="20"/>
        <v>1600.5031842071485</v>
      </c>
      <c r="E308" s="5">
        <f t="shared" si="21"/>
        <v>2802.084259069105</v>
      </c>
      <c r="F308" s="5">
        <f t="shared" si="23"/>
        <v>4402.5874432762539</v>
      </c>
      <c r="G308" s="5">
        <f t="shared" si="24"/>
        <v>237273.39337200316</v>
      </c>
    </row>
    <row r="309" spans="2:7" x14ac:dyDescent="0.3">
      <c r="B309" s="6">
        <v>294</v>
      </c>
      <c r="C309" s="5">
        <f t="shared" si="22"/>
        <v>237273.39337200316</v>
      </c>
      <c r="D309" s="5">
        <f t="shared" si="20"/>
        <v>1581.8226224800212</v>
      </c>
      <c r="E309" s="5">
        <f t="shared" si="21"/>
        <v>2820.7648207962325</v>
      </c>
      <c r="F309" s="5">
        <f t="shared" si="23"/>
        <v>4402.5874432762539</v>
      </c>
      <c r="G309" s="5">
        <f t="shared" si="24"/>
        <v>234452.62855120693</v>
      </c>
    </row>
    <row r="310" spans="2:7" x14ac:dyDescent="0.3">
      <c r="B310" s="6">
        <v>295</v>
      </c>
      <c r="C310" s="5">
        <f t="shared" si="22"/>
        <v>234452.62855120693</v>
      </c>
      <c r="D310" s="5">
        <f t="shared" si="20"/>
        <v>1563.0175236747132</v>
      </c>
      <c r="E310" s="5">
        <f t="shared" si="21"/>
        <v>2839.5699196015403</v>
      </c>
      <c r="F310" s="5">
        <f t="shared" si="23"/>
        <v>4402.5874432762539</v>
      </c>
      <c r="G310" s="5">
        <f t="shared" si="24"/>
        <v>231613.05863160538</v>
      </c>
    </row>
    <row r="311" spans="2:7" x14ac:dyDescent="0.3">
      <c r="B311" s="6">
        <v>296</v>
      </c>
      <c r="C311" s="5">
        <f t="shared" si="22"/>
        <v>231613.05863160538</v>
      </c>
      <c r="D311" s="5">
        <f t="shared" si="20"/>
        <v>1544.0870575440358</v>
      </c>
      <c r="E311" s="5">
        <f t="shared" si="21"/>
        <v>2858.5003857322172</v>
      </c>
      <c r="F311" s="5">
        <f t="shared" si="23"/>
        <v>4402.587443276253</v>
      </c>
      <c r="G311" s="5">
        <f t="shared" si="24"/>
        <v>228754.55824587317</v>
      </c>
    </row>
    <row r="312" spans="2:7" x14ac:dyDescent="0.3">
      <c r="B312" s="6">
        <v>297</v>
      </c>
      <c r="C312" s="5">
        <f t="shared" si="22"/>
        <v>228754.55824587317</v>
      </c>
      <c r="D312" s="5">
        <f t="shared" si="20"/>
        <v>1525.0303883058209</v>
      </c>
      <c r="E312" s="5">
        <f t="shared" si="21"/>
        <v>2877.5570549704321</v>
      </c>
      <c r="F312" s="5">
        <f t="shared" si="23"/>
        <v>4402.587443276253</v>
      </c>
      <c r="G312" s="5">
        <f t="shared" si="24"/>
        <v>225877.00119090272</v>
      </c>
    </row>
    <row r="313" spans="2:7" x14ac:dyDescent="0.3">
      <c r="B313" s="6">
        <v>298</v>
      </c>
      <c r="C313" s="5">
        <f t="shared" si="22"/>
        <v>225877.00119090272</v>
      </c>
      <c r="D313" s="5">
        <f t="shared" si="20"/>
        <v>1505.846674606018</v>
      </c>
      <c r="E313" s="5">
        <f t="shared" si="21"/>
        <v>2896.7407686702345</v>
      </c>
      <c r="F313" s="5">
        <f t="shared" si="23"/>
        <v>4402.5874432762521</v>
      </c>
      <c r="G313" s="5">
        <f t="shared" si="24"/>
        <v>222980.2604222325</v>
      </c>
    </row>
    <row r="314" spans="2:7" x14ac:dyDescent="0.3">
      <c r="B314" s="6">
        <v>299</v>
      </c>
      <c r="C314" s="5">
        <f t="shared" si="22"/>
        <v>222980.2604222325</v>
      </c>
      <c r="D314" s="5">
        <f t="shared" si="20"/>
        <v>1486.5350694815502</v>
      </c>
      <c r="E314" s="5">
        <f t="shared" si="21"/>
        <v>2916.0523737947028</v>
      </c>
      <c r="F314" s="5">
        <f t="shared" si="23"/>
        <v>4402.587443276253</v>
      </c>
      <c r="G314" s="5">
        <f t="shared" si="24"/>
        <v>220064.20804843781</v>
      </c>
    </row>
    <row r="315" spans="2:7" x14ac:dyDescent="0.3">
      <c r="B315" s="6">
        <v>300</v>
      </c>
      <c r="C315" s="5">
        <f t="shared" si="22"/>
        <v>220064.20804843781</v>
      </c>
      <c r="D315" s="5">
        <f t="shared" si="20"/>
        <v>1467.0947203229189</v>
      </c>
      <c r="E315" s="5">
        <f t="shared" si="21"/>
        <v>2935.4927229533341</v>
      </c>
      <c r="F315" s="5">
        <f t="shared" si="23"/>
        <v>4402.587443276253</v>
      </c>
      <c r="G315" s="5">
        <f t="shared" si="24"/>
        <v>217128.71532548449</v>
      </c>
    </row>
    <row r="316" spans="2:7" x14ac:dyDescent="0.3">
      <c r="B316" s="6">
        <v>301</v>
      </c>
      <c r="C316" s="5">
        <f t="shared" si="22"/>
        <v>217128.71532548449</v>
      </c>
      <c r="D316" s="5">
        <f t="shared" si="20"/>
        <v>1447.5247688365635</v>
      </c>
      <c r="E316" s="5">
        <f t="shared" si="21"/>
        <v>2955.0626744396905</v>
      </c>
      <c r="F316" s="5">
        <f t="shared" si="23"/>
        <v>4402.5874432762539</v>
      </c>
      <c r="G316" s="5">
        <f t="shared" si="24"/>
        <v>214173.6526510448</v>
      </c>
    </row>
    <row r="317" spans="2:7" x14ac:dyDescent="0.3">
      <c r="B317" s="6">
        <v>302</v>
      </c>
      <c r="C317" s="5">
        <f t="shared" si="22"/>
        <v>214173.6526510448</v>
      </c>
      <c r="D317" s="5">
        <f t="shared" si="20"/>
        <v>1427.8243510069653</v>
      </c>
      <c r="E317" s="5">
        <f t="shared" si="21"/>
        <v>2974.7630922692888</v>
      </c>
      <c r="F317" s="5">
        <f t="shared" si="23"/>
        <v>4402.5874432762539</v>
      </c>
      <c r="G317" s="5">
        <f t="shared" si="24"/>
        <v>211198.88955877553</v>
      </c>
    </row>
    <row r="318" spans="2:7" x14ac:dyDescent="0.3">
      <c r="B318" s="6">
        <v>303</v>
      </c>
      <c r="C318" s="5">
        <f t="shared" si="22"/>
        <v>211198.88955877553</v>
      </c>
      <c r="D318" s="5">
        <f t="shared" si="20"/>
        <v>1407.9925970585039</v>
      </c>
      <c r="E318" s="5">
        <f t="shared" si="21"/>
        <v>2994.5948462177507</v>
      </c>
      <c r="F318" s="5">
        <f t="shared" si="23"/>
        <v>4402.5874432762548</v>
      </c>
      <c r="G318" s="5">
        <f t="shared" si="24"/>
        <v>208204.29471255778</v>
      </c>
    </row>
    <row r="319" spans="2:7" x14ac:dyDescent="0.3">
      <c r="B319" s="6">
        <v>304</v>
      </c>
      <c r="C319" s="5">
        <f t="shared" si="22"/>
        <v>208204.29471255778</v>
      </c>
      <c r="D319" s="5">
        <f t="shared" si="20"/>
        <v>1388.0286314170519</v>
      </c>
      <c r="E319" s="5">
        <f t="shared" si="21"/>
        <v>3014.5588118592023</v>
      </c>
      <c r="F319" s="5">
        <f t="shared" si="23"/>
        <v>4402.5874432762539</v>
      </c>
      <c r="G319" s="5">
        <f t="shared" si="24"/>
        <v>205189.73590069858</v>
      </c>
    </row>
    <row r="320" spans="2:7" x14ac:dyDescent="0.3">
      <c r="B320" s="6">
        <v>305</v>
      </c>
      <c r="C320" s="5">
        <f t="shared" si="22"/>
        <v>205189.73590069858</v>
      </c>
      <c r="D320" s="5">
        <f t="shared" si="20"/>
        <v>1367.9315726713237</v>
      </c>
      <c r="E320" s="5">
        <f t="shared" si="21"/>
        <v>3034.6558706049304</v>
      </c>
      <c r="F320" s="5">
        <f t="shared" si="23"/>
        <v>4402.5874432762539</v>
      </c>
      <c r="G320" s="5">
        <f t="shared" si="24"/>
        <v>202155.08003009364</v>
      </c>
    </row>
    <row r="321" spans="2:7" x14ac:dyDescent="0.3">
      <c r="B321" s="6">
        <v>306</v>
      </c>
      <c r="C321" s="5">
        <f t="shared" si="22"/>
        <v>202155.08003009364</v>
      </c>
      <c r="D321" s="5">
        <f t="shared" si="20"/>
        <v>1347.7005335339575</v>
      </c>
      <c r="E321" s="5">
        <f t="shared" si="21"/>
        <v>3054.8869097422971</v>
      </c>
      <c r="F321" s="5">
        <f t="shared" si="23"/>
        <v>4402.5874432762548</v>
      </c>
      <c r="G321" s="5">
        <f t="shared" si="24"/>
        <v>199100.19312035135</v>
      </c>
    </row>
    <row r="322" spans="2:7" x14ac:dyDescent="0.3">
      <c r="B322" s="6">
        <v>307</v>
      </c>
      <c r="C322" s="5">
        <f t="shared" si="22"/>
        <v>199100.19312035135</v>
      </c>
      <c r="D322" s="5">
        <f t="shared" si="20"/>
        <v>1327.3346208023424</v>
      </c>
      <c r="E322" s="5">
        <f t="shared" si="21"/>
        <v>3075.2528224739121</v>
      </c>
      <c r="F322" s="5">
        <f t="shared" si="23"/>
        <v>4402.5874432762548</v>
      </c>
      <c r="G322" s="5">
        <f t="shared" si="24"/>
        <v>196024.94029787745</v>
      </c>
    </row>
    <row r="323" spans="2:7" x14ac:dyDescent="0.3">
      <c r="B323" s="6">
        <v>308</v>
      </c>
      <c r="C323" s="5">
        <f t="shared" si="22"/>
        <v>196024.94029787745</v>
      </c>
      <c r="D323" s="5">
        <f t="shared" si="20"/>
        <v>1306.8329353191828</v>
      </c>
      <c r="E323" s="5">
        <f t="shared" si="21"/>
        <v>3095.7545079570714</v>
      </c>
      <c r="F323" s="5">
        <f t="shared" si="23"/>
        <v>4402.5874432762539</v>
      </c>
      <c r="G323" s="5">
        <f t="shared" si="24"/>
        <v>192929.18578992036</v>
      </c>
    </row>
    <row r="324" spans="2:7" x14ac:dyDescent="0.3">
      <c r="B324" s="6">
        <v>309</v>
      </c>
      <c r="C324" s="5">
        <f t="shared" si="22"/>
        <v>192929.18578992036</v>
      </c>
      <c r="D324" s="5">
        <f t="shared" si="20"/>
        <v>1286.1945719328025</v>
      </c>
      <c r="E324" s="5">
        <f t="shared" si="21"/>
        <v>3116.3928713434525</v>
      </c>
      <c r="F324" s="5">
        <f t="shared" si="23"/>
        <v>4402.5874432762548</v>
      </c>
      <c r="G324" s="5">
        <f t="shared" si="24"/>
        <v>189812.79291857692</v>
      </c>
    </row>
    <row r="325" spans="2:7" x14ac:dyDescent="0.3">
      <c r="B325" s="6">
        <v>310</v>
      </c>
      <c r="C325" s="5">
        <f t="shared" si="22"/>
        <v>189812.79291857692</v>
      </c>
      <c r="D325" s="5">
        <f t="shared" si="20"/>
        <v>1265.4186194571796</v>
      </c>
      <c r="E325" s="5">
        <f t="shared" si="21"/>
        <v>3137.168823819075</v>
      </c>
      <c r="F325" s="5">
        <f t="shared" si="23"/>
        <v>4402.5874432762548</v>
      </c>
      <c r="G325" s="5">
        <f t="shared" si="24"/>
        <v>186675.62409475783</v>
      </c>
    </row>
    <row r="326" spans="2:7" x14ac:dyDescent="0.3">
      <c r="B326" s="6">
        <v>311</v>
      </c>
      <c r="C326" s="5">
        <f t="shared" si="22"/>
        <v>186675.62409475783</v>
      </c>
      <c r="D326" s="5">
        <f t="shared" si="20"/>
        <v>1244.5041606317191</v>
      </c>
      <c r="E326" s="5">
        <f t="shared" si="21"/>
        <v>3158.0832826445348</v>
      </c>
      <c r="F326" s="5">
        <f t="shared" si="23"/>
        <v>4402.5874432762539</v>
      </c>
      <c r="G326" s="5">
        <f t="shared" si="24"/>
        <v>183517.54081211329</v>
      </c>
    </row>
    <row r="327" spans="2:7" x14ac:dyDescent="0.3">
      <c r="B327" s="6">
        <v>312</v>
      </c>
      <c r="C327" s="5">
        <f t="shared" si="22"/>
        <v>183517.54081211329</v>
      </c>
      <c r="D327" s="5">
        <f t="shared" si="20"/>
        <v>1223.4502720807557</v>
      </c>
      <c r="E327" s="5">
        <f t="shared" si="21"/>
        <v>3179.1371711954989</v>
      </c>
      <c r="F327" s="5">
        <f t="shared" si="23"/>
        <v>4402.5874432762548</v>
      </c>
      <c r="G327" s="5">
        <f t="shared" si="24"/>
        <v>180338.40364091779</v>
      </c>
    </row>
    <row r="328" spans="2:7" x14ac:dyDescent="0.3">
      <c r="B328" s="6">
        <v>313</v>
      </c>
      <c r="C328" s="5">
        <f t="shared" si="22"/>
        <v>180338.40364091779</v>
      </c>
      <c r="D328" s="5">
        <f t="shared" si="20"/>
        <v>1202.2560242727855</v>
      </c>
      <c r="E328" s="5">
        <f t="shared" si="21"/>
        <v>3200.3314190034694</v>
      </c>
      <c r="F328" s="5">
        <f t="shared" si="23"/>
        <v>4402.5874432762548</v>
      </c>
      <c r="G328" s="5">
        <f t="shared" si="24"/>
        <v>177138.07222191434</v>
      </c>
    </row>
    <row r="329" spans="2:7" x14ac:dyDescent="0.3">
      <c r="B329" s="6">
        <v>314</v>
      </c>
      <c r="C329" s="5">
        <f t="shared" si="22"/>
        <v>177138.07222191434</v>
      </c>
      <c r="D329" s="5">
        <f t="shared" si="20"/>
        <v>1180.9204814794289</v>
      </c>
      <c r="E329" s="5">
        <f t="shared" si="21"/>
        <v>3221.6669617968255</v>
      </c>
      <c r="F329" s="5">
        <f t="shared" si="23"/>
        <v>4402.5874432762539</v>
      </c>
      <c r="G329" s="5">
        <f t="shared" si="24"/>
        <v>173916.40526011752</v>
      </c>
    </row>
    <row r="330" spans="2:7" x14ac:dyDescent="0.3">
      <c r="B330" s="6">
        <v>315</v>
      </c>
      <c r="C330" s="5">
        <f t="shared" si="22"/>
        <v>173916.40526011752</v>
      </c>
      <c r="D330" s="5">
        <f t="shared" si="20"/>
        <v>1159.4427017341168</v>
      </c>
      <c r="E330" s="5">
        <f t="shared" si="21"/>
        <v>3243.1447415421376</v>
      </c>
      <c r="F330" s="5">
        <f t="shared" si="23"/>
        <v>4402.5874432762539</v>
      </c>
      <c r="G330" s="5">
        <f t="shared" si="24"/>
        <v>170673.26051857538</v>
      </c>
    </row>
    <row r="331" spans="2:7" x14ac:dyDescent="0.3">
      <c r="B331" s="6">
        <v>316</v>
      </c>
      <c r="C331" s="5">
        <f t="shared" si="22"/>
        <v>170673.26051857538</v>
      </c>
      <c r="D331" s="5">
        <f t="shared" si="20"/>
        <v>1137.8217367905027</v>
      </c>
      <c r="E331" s="5">
        <f t="shared" si="21"/>
        <v>3264.7657064857522</v>
      </c>
      <c r="F331" s="5">
        <f t="shared" si="23"/>
        <v>4402.5874432762548</v>
      </c>
      <c r="G331" s="5">
        <f t="shared" si="24"/>
        <v>167408.49481208963</v>
      </c>
    </row>
    <row r="332" spans="2:7" x14ac:dyDescent="0.3">
      <c r="B332" s="6">
        <v>317</v>
      </c>
      <c r="C332" s="5">
        <f t="shared" si="22"/>
        <v>167408.49481208963</v>
      </c>
      <c r="D332" s="5">
        <f t="shared" si="20"/>
        <v>1116.0566320805976</v>
      </c>
      <c r="E332" s="5">
        <f t="shared" si="21"/>
        <v>3286.530811195657</v>
      </c>
      <c r="F332" s="5">
        <f t="shared" si="23"/>
        <v>4402.5874432762548</v>
      </c>
      <c r="G332" s="5">
        <f t="shared" si="24"/>
        <v>164121.96400089396</v>
      </c>
    </row>
    <row r="333" spans="2:7" x14ac:dyDescent="0.3">
      <c r="B333" s="6">
        <v>318</v>
      </c>
      <c r="C333" s="5">
        <f t="shared" si="22"/>
        <v>164121.96400089396</v>
      </c>
      <c r="D333" s="5">
        <f t="shared" si="20"/>
        <v>1094.1464266726264</v>
      </c>
      <c r="E333" s="5">
        <f t="shared" si="21"/>
        <v>3308.4410166036273</v>
      </c>
      <c r="F333" s="5">
        <f t="shared" si="23"/>
        <v>4402.5874432762539</v>
      </c>
      <c r="G333" s="5">
        <f t="shared" si="24"/>
        <v>160813.52298429032</v>
      </c>
    </row>
    <row r="334" spans="2:7" x14ac:dyDescent="0.3">
      <c r="B334" s="6">
        <v>319</v>
      </c>
      <c r="C334" s="5">
        <f t="shared" si="22"/>
        <v>160813.52298429032</v>
      </c>
      <c r="D334" s="5">
        <f t="shared" si="20"/>
        <v>1072.0901532286023</v>
      </c>
      <c r="E334" s="5">
        <f t="shared" si="21"/>
        <v>3330.4972900476519</v>
      </c>
      <c r="F334" s="5">
        <f t="shared" si="23"/>
        <v>4402.5874432762539</v>
      </c>
      <c r="G334" s="5">
        <f t="shared" si="24"/>
        <v>157483.02569424268</v>
      </c>
    </row>
    <row r="335" spans="2:7" x14ac:dyDescent="0.3">
      <c r="B335" s="6">
        <v>320</v>
      </c>
      <c r="C335" s="5">
        <f t="shared" si="22"/>
        <v>157483.02569424268</v>
      </c>
      <c r="D335" s="5">
        <f t="shared" si="20"/>
        <v>1049.8868379616179</v>
      </c>
      <c r="E335" s="5">
        <f t="shared" si="21"/>
        <v>3352.7006053146356</v>
      </c>
      <c r="F335" s="5">
        <f t="shared" si="23"/>
        <v>4402.5874432762539</v>
      </c>
      <c r="G335" s="5">
        <f t="shared" si="24"/>
        <v>154130.32508892805</v>
      </c>
    </row>
    <row r="336" spans="2:7" x14ac:dyDescent="0.3">
      <c r="B336" s="6">
        <v>321</v>
      </c>
      <c r="C336" s="5">
        <f t="shared" si="22"/>
        <v>154130.32508892805</v>
      </c>
      <c r="D336" s="5">
        <f t="shared" si="20"/>
        <v>1027.5355005928536</v>
      </c>
      <c r="E336" s="5">
        <f t="shared" si="21"/>
        <v>3375.0519426834007</v>
      </c>
      <c r="F336" s="5">
        <f t="shared" si="23"/>
        <v>4402.5874432762539</v>
      </c>
      <c r="G336" s="5">
        <f t="shared" si="24"/>
        <v>150755.27314624464</v>
      </c>
    </row>
    <row r="337" spans="2:7" x14ac:dyDescent="0.3">
      <c r="B337" s="6">
        <v>322</v>
      </c>
      <c r="C337" s="5">
        <f t="shared" si="22"/>
        <v>150755.27314624464</v>
      </c>
      <c r="D337" s="5">
        <f t="shared" ref="D337:D375" si="25">IF(B337-$D$10&lt;=0,IPMT($D$6/12,1,$D$10-B336,-C337),0)</f>
        <v>1005.0351543082977</v>
      </c>
      <c r="E337" s="5">
        <f t="shared" ref="E337:E375" si="26">IF(B337-$D$10&lt;=0,PPMT($D$6/12,1,$D$10-B336,-C337),0)</f>
        <v>3397.5522889679573</v>
      </c>
      <c r="F337" s="5">
        <f t="shared" si="23"/>
        <v>4402.5874432762548</v>
      </c>
      <c r="G337" s="5">
        <f t="shared" si="24"/>
        <v>147357.72085727667</v>
      </c>
    </row>
    <row r="338" spans="2:7" x14ac:dyDescent="0.3">
      <c r="B338" s="6">
        <v>323</v>
      </c>
      <c r="C338" s="5">
        <f t="shared" ref="C338:C374" si="27">G337</f>
        <v>147357.72085727667</v>
      </c>
      <c r="D338" s="5">
        <f t="shared" si="25"/>
        <v>982.38480571517789</v>
      </c>
      <c r="E338" s="5">
        <f t="shared" si="26"/>
        <v>3420.2026375610758</v>
      </c>
      <c r="F338" s="5">
        <f t="shared" ref="F338:F375" si="28">D338+E338</f>
        <v>4402.5874432762539</v>
      </c>
      <c r="G338" s="5">
        <f t="shared" ref="G338:G375" si="29">C338-E338</f>
        <v>143937.5182197156</v>
      </c>
    </row>
    <row r="339" spans="2:7" x14ac:dyDescent="0.3">
      <c r="B339" s="6">
        <v>324</v>
      </c>
      <c r="C339" s="5">
        <f t="shared" si="27"/>
        <v>143937.5182197156</v>
      </c>
      <c r="D339" s="5">
        <f t="shared" si="25"/>
        <v>959.58345479810407</v>
      </c>
      <c r="E339" s="5">
        <f t="shared" si="26"/>
        <v>3443.0039884781504</v>
      </c>
      <c r="F339" s="5">
        <f t="shared" si="28"/>
        <v>4402.5874432762548</v>
      </c>
      <c r="G339" s="5">
        <f t="shared" si="29"/>
        <v>140494.51423123744</v>
      </c>
    </row>
    <row r="340" spans="2:7" x14ac:dyDescent="0.3">
      <c r="B340" s="6">
        <v>325</v>
      </c>
      <c r="C340" s="5">
        <f t="shared" si="27"/>
        <v>140494.51423123744</v>
      </c>
      <c r="D340" s="5">
        <f t="shared" si="25"/>
        <v>936.63009487491627</v>
      </c>
      <c r="E340" s="5">
        <f t="shared" si="26"/>
        <v>3465.9573484013376</v>
      </c>
      <c r="F340" s="5">
        <f t="shared" si="28"/>
        <v>4402.5874432762539</v>
      </c>
      <c r="G340" s="5">
        <f t="shared" si="29"/>
        <v>137028.5568828361</v>
      </c>
    </row>
    <row r="341" spans="2:7" x14ac:dyDescent="0.3">
      <c r="B341" s="6">
        <v>326</v>
      </c>
      <c r="C341" s="5">
        <f t="shared" si="27"/>
        <v>137028.5568828361</v>
      </c>
      <c r="D341" s="5">
        <f t="shared" si="25"/>
        <v>913.52371255224068</v>
      </c>
      <c r="E341" s="5">
        <f t="shared" si="26"/>
        <v>3489.0637307240131</v>
      </c>
      <c r="F341" s="5">
        <f t="shared" si="28"/>
        <v>4402.5874432762539</v>
      </c>
      <c r="G341" s="5">
        <f t="shared" si="29"/>
        <v>133539.49315211209</v>
      </c>
    </row>
    <row r="342" spans="2:7" x14ac:dyDescent="0.3">
      <c r="B342" s="6">
        <v>327</v>
      </c>
      <c r="C342" s="5">
        <f t="shared" si="27"/>
        <v>133539.49315211209</v>
      </c>
      <c r="D342" s="5">
        <f t="shared" si="25"/>
        <v>890.26328768074734</v>
      </c>
      <c r="E342" s="5">
        <f t="shared" si="26"/>
        <v>3512.3241555955069</v>
      </c>
      <c r="F342" s="5">
        <f t="shared" si="28"/>
        <v>4402.5874432762539</v>
      </c>
      <c r="G342" s="5">
        <f t="shared" si="29"/>
        <v>130027.16899651659</v>
      </c>
    </row>
    <row r="343" spans="2:7" x14ac:dyDescent="0.3">
      <c r="B343" s="6">
        <v>328</v>
      </c>
      <c r="C343" s="5">
        <f t="shared" si="27"/>
        <v>130027.16899651659</v>
      </c>
      <c r="D343" s="5">
        <f t="shared" si="25"/>
        <v>866.84779331011077</v>
      </c>
      <c r="E343" s="5">
        <f t="shared" si="26"/>
        <v>3535.7396499661436</v>
      </c>
      <c r="F343" s="5">
        <f t="shared" si="28"/>
        <v>4402.5874432762539</v>
      </c>
      <c r="G343" s="5">
        <f t="shared" si="29"/>
        <v>126491.42934655045</v>
      </c>
    </row>
    <row r="344" spans="2:7" x14ac:dyDescent="0.3">
      <c r="B344" s="6">
        <v>329</v>
      </c>
      <c r="C344" s="5">
        <f t="shared" si="27"/>
        <v>126491.42934655045</v>
      </c>
      <c r="D344" s="5">
        <f t="shared" si="25"/>
        <v>843.27619564366967</v>
      </c>
      <c r="E344" s="5">
        <f t="shared" si="26"/>
        <v>3559.3112476325846</v>
      </c>
      <c r="F344" s="5">
        <f t="shared" si="28"/>
        <v>4402.5874432762539</v>
      </c>
      <c r="G344" s="5">
        <f t="shared" si="29"/>
        <v>122932.11809891785</v>
      </c>
    </row>
    <row r="345" spans="2:7" x14ac:dyDescent="0.3">
      <c r="B345" s="6">
        <v>330</v>
      </c>
      <c r="C345" s="5">
        <f t="shared" si="27"/>
        <v>122932.11809891785</v>
      </c>
      <c r="D345" s="5">
        <f t="shared" si="25"/>
        <v>819.54745399278579</v>
      </c>
      <c r="E345" s="5">
        <f t="shared" si="26"/>
        <v>3583.0399892834675</v>
      </c>
      <c r="F345" s="5">
        <f t="shared" si="28"/>
        <v>4402.587443276253</v>
      </c>
      <c r="G345" s="5">
        <f t="shared" si="29"/>
        <v>119349.07810963439</v>
      </c>
    </row>
    <row r="346" spans="2:7" x14ac:dyDescent="0.3">
      <c r="B346" s="6">
        <v>331</v>
      </c>
      <c r="C346" s="5">
        <f t="shared" si="27"/>
        <v>119349.07810963439</v>
      </c>
      <c r="D346" s="5">
        <f t="shared" si="25"/>
        <v>795.660520730896</v>
      </c>
      <c r="E346" s="5">
        <f t="shared" si="26"/>
        <v>3606.9269225453581</v>
      </c>
      <c r="F346" s="5">
        <f t="shared" si="28"/>
        <v>4402.5874432762539</v>
      </c>
      <c r="G346" s="5">
        <f t="shared" si="29"/>
        <v>115742.15118708902</v>
      </c>
    </row>
    <row r="347" spans="2:7" x14ac:dyDescent="0.3">
      <c r="B347" s="6">
        <v>332</v>
      </c>
      <c r="C347" s="5">
        <f t="shared" si="27"/>
        <v>115742.15118708902</v>
      </c>
      <c r="D347" s="5">
        <f t="shared" si="25"/>
        <v>771.6143412472602</v>
      </c>
      <c r="E347" s="5">
        <f t="shared" si="26"/>
        <v>3630.9731020289933</v>
      </c>
      <c r="F347" s="5">
        <f t="shared" si="28"/>
        <v>4402.5874432762539</v>
      </c>
      <c r="G347" s="5">
        <f t="shared" si="29"/>
        <v>112111.17808506003</v>
      </c>
    </row>
    <row r="348" spans="2:7" x14ac:dyDescent="0.3">
      <c r="B348" s="6">
        <v>333</v>
      </c>
      <c r="C348" s="5">
        <f t="shared" si="27"/>
        <v>112111.17808506003</v>
      </c>
      <c r="D348" s="5">
        <f t="shared" si="25"/>
        <v>747.40785390040026</v>
      </c>
      <c r="E348" s="5">
        <f t="shared" si="26"/>
        <v>3655.179589375854</v>
      </c>
      <c r="F348" s="5">
        <f t="shared" si="28"/>
        <v>4402.5874432762539</v>
      </c>
      <c r="G348" s="5">
        <f t="shared" si="29"/>
        <v>108455.99849568418</v>
      </c>
    </row>
    <row r="349" spans="2:7" x14ac:dyDescent="0.3">
      <c r="B349" s="6">
        <v>334</v>
      </c>
      <c r="C349" s="5">
        <f t="shared" si="27"/>
        <v>108455.99849568418</v>
      </c>
      <c r="D349" s="5">
        <f t="shared" si="25"/>
        <v>723.0399899712279</v>
      </c>
      <c r="E349" s="5">
        <f t="shared" si="26"/>
        <v>3679.5474533050256</v>
      </c>
      <c r="F349" s="5">
        <f t="shared" si="28"/>
        <v>4402.5874432762539</v>
      </c>
      <c r="G349" s="5">
        <f t="shared" si="29"/>
        <v>104776.45104237915</v>
      </c>
    </row>
    <row r="350" spans="2:7" x14ac:dyDescent="0.3">
      <c r="B350" s="6">
        <v>335</v>
      </c>
      <c r="C350" s="5">
        <f t="shared" si="27"/>
        <v>104776.45104237915</v>
      </c>
      <c r="D350" s="5">
        <f t="shared" si="25"/>
        <v>698.50967361586106</v>
      </c>
      <c r="E350" s="5">
        <f t="shared" si="26"/>
        <v>3704.0777696603927</v>
      </c>
      <c r="F350" s="5">
        <f t="shared" si="28"/>
        <v>4402.5874432762539</v>
      </c>
      <c r="G350" s="5">
        <f t="shared" si="29"/>
        <v>101072.37327271876</v>
      </c>
    </row>
    <row r="351" spans="2:7" x14ac:dyDescent="0.3">
      <c r="B351" s="6">
        <v>336</v>
      </c>
      <c r="C351" s="5">
        <f t="shared" si="27"/>
        <v>101072.37327271876</v>
      </c>
      <c r="D351" s="5">
        <f t="shared" si="25"/>
        <v>673.81582181812507</v>
      </c>
      <c r="E351" s="5">
        <f t="shared" si="26"/>
        <v>3728.7716214581287</v>
      </c>
      <c r="F351" s="5">
        <f t="shared" si="28"/>
        <v>4402.5874432762539</v>
      </c>
      <c r="G351" s="5">
        <f t="shared" si="29"/>
        <v>97343.601651260629</v>
      </c>
    </row>
    <row r="352" spans="2:7" x14ac:dyDescent="0.3">
      <c r="B352" s="6">
        <v>337</v>
      </c>
      <c r="C352" s="5">
        <f t="shared" si="27"/>
        <v>97343.601651260629</v>
      </c>
      <c r="D352" s="5">
        <f t="shared" si="25"/>
        <v>648.95734434173755</v>
      </c>
      <c r="E352" s="5">
        <f t="shared" si="26"/>
        <v>3753.6300989345159</v>
      </c>
      <c r="F352" s="5">
        <f t="shared" si="28"/>
        <v>4402.5874432762539</v>
      </c>
      <c r="G352" s="5">
        <f t="shared" si="29"/>
        <v>93589.971552326111</v>
      </c>
    </row>
    <row r="353" spans="2:7" x14ac:dyDescent="0.3">
      <c r="B353" s="6">
        <v>338</v>
      </c>
      <c r="C353" s="5">
        <f t="shared" si="27"/>
        <v>93589.971552326111</v>
      </c>
      <c r="D353" s="5">
        <f t="shared" si="25"/>
        <v>623.93314368217409</v>
      </c>
      <c r="E353" s="5">
        <f t="shared" si="26"/>
        <v>3778.6542995940795</v>
      </c>
      <c r="F353" s="5">
        <f t="shared" si="28"/>
        <v>4402.5874432762539</v>
      </c>
      <c r="G353" s="5">
        <f t="shared" si="29"/>
        <v>89811.317252732028</v>
      </c>
    </row>
    <row r="354" spans="2:7" x14ac:dyDescent="0.3">
      <c r="B354" s="6">
        <v>339</v>
      </c>
      <c r="C354" s="5">
        <f t="shared" si="27"/>
        <v>89811.317252732028</v>
      </c>
      <c r="D354" s="5">
        <f t="shared" si="25"/>
        <v>598.74211501821355</v>
      </c>
      <c r="E354" s="5">
        <f t="shared" si="26"/>
        <v>3803.8453282580394</v>
      </c>
      <c r="F354" s="5">
        <f t="shared" si="28"/>
        <v>4402.587443276253</v>
      </c>
      <c r="G354" s="5">
        <f t="shared" si="29"/>
        <v>86007.471924473983</v>
      </c>
    </row>
    <row r="355" spans="2:7" x14ac:dyDescent="0.3">
      <c r="B355" s="6">
        <v>340</v>
      </c>
      <c r="C355" s="5">
        <f t="shared" si="27"/>
        <v>86007.471924473983</v>
      </c>
      <c r="D355" s="5">
        <f t="shared" si="25"/>
        <v>573.38314616315995</v>
      </c>
      <c r="E355" s="5">
        <f t="shared" si="26"/>
        <v>3829.2042971130927</v>
      </c>
      <c r="F355" s="5">
        <f t="shared" si="28"/>
        <v>4402.587443276253</v>
      </c>
      <c r="G355" s="5">
        <f t="shared" si="29"/>
        <v>82178.267627360896</v>
      </c>
    </row>
    <row r="356" spans="2:7" x14ac:dyDescent="0.3">
      <c r="B356" s="6">
        <v>341</v>
      </c>
      <c r="C356" s="5">
        <f t="shared" si="27"/>
        <v>82178.267627360896</v>
      </c>
      <c r="D356" s="5">
        <f t="shared" si="25"/>
        <v>547.85511751573938</v>
      </c>
      <c r="E356" s="5">
        <f t="shared" si="26"/>
        <v>3854.7323257605135</v>
      </c>
      <c r="F356" s="5">
        <f t="shared" si="28"/>
        <v>4402.587443276253</v>
      </c>
      <c r="G356" s="5">
        <f t="shared" si="29"/>
        <v>78323.535301600379</v>
      </c>
    </row>
    <row r="357" spans="2:7" x14ac:dyDescent="0.3">
      <c r="B357" s="6">
        <v>342</v>
      </c>
      <c r="C357" s="5">
        <f t="shared" si="27"/>
        <v>78323.535301600379</v>
      </c>
      <c r="D357" s="5">
        <f t="shared" si="25"/>
        <v>522.15690201066923</v>
      </c>
      <c r="E357" s="5">
        <f t="shared" si="26"/>
        <v>3880.430541265584</v>
      </c>
      <c r="F357" s="5">
        <f t="shared" si="28"/>
        <v>4402.587443276253</v>
      </c>
      <c r="G357" s="5">
        <f t="shared" si="29"/>
        <v>74443.104760334798</v>
      </c>
    </row>
    <row r="358" spans="2:7" x14ac:dyDescent="0.3">
      <c r="B358" s="6">
        <v>343</v>
      </c>
      <c r="C358" s="5">
        <f t="shared" si="27"/>
        <v>74443.104760334798</v>
      </c>
      <c r="D358" s="5">
        <f t="shared" si="25"/>
        <v>496.28736506889868</v>
      </c>
      <c r="E358" s="5">
        <f t="shared" si="26"/>
        <v>3906.3000782073555</v>
      </c>
      <c r="F358" s="5">
        <f t="shared" si="28"/>
        <v>4402.5874432762539</v>
      </c>
      <c r="G358" s="5">
        <f t="shared" si="29"/>
        <v>70536.804682127447</v>
      </c>
    </row>
    <row r="359" spans="2:7" x14ac:dyDescent="0.3">
      <c r="B359" s="6">
        <v>344</v>
      </c>
      <c r="C359" s="5">
        <f t="shared" si="27"/>
        <v>70536.804682127447</v>
      </c>
      <c r="D359" s="5">
        <f t="shared" si="25"/>
        <v>470.24536454751637</v>
      </c>
      <c r="E359" s="5">
        <f t="shared" si="26"/>
        <v>3932.3420787287373</v>
      </c>
      <c r="F359" s="5">
        <f t="shared" si="28"/>
        <v>4402.5874432762539</v>
      </c>
      <c r="G359" s="5">
        <f t="shared" si="29"/>
        <v>66604.462603398715</v>
      </c>
    </row>
    <row r="360" spans="2:7" x14ac:dyDescent="0.3">
      <c r="B360" s="6">
        <v>345</v>
      </c>
      <c r="C360" s="5">
        <f t="shared" si="27"/>
        <v>66604.462603398715</v>
      </c>
      <c r="D360" s="5">
        <f t="shared" si="25"/>
        <v>444.02975068932477</v>
      </c>
      <c r="E360" s="5">
        <f t="shared" si="26"/>
        <v>3958.5576925869291</v>
      </c>
      <c r="F360" s="5">
        <f t="shared" si="28"/>
        <v>4402.5874432762539</v>
      </c>
      <c r="G360" s="5">
        <f t="shared" si="29"/>
        <v>62645.904910811783</v>
      </c>
    </row>
    <row r="361" spans="2:7" x14ac:dyDescent="0.3">
      <c r="B361" s="6">
        <v>346</v>
      </c>
      <c r="C361" s="5">
        <f t="shared" si="27"/>
        <v>62645.904910811783</v>
      </c>
      <c r="D361" s="5">
        <f t="shared" si="25"/>
        <v>417.63936607207859</v>
      </c>
      <c r="E361" s="5">
        <f t="shared" si="26"/>
        <v>3984.9480772041748</v>
      </c>
      <c r="F361" s="5">
        <f t="shared" si="28"/>
        <v>4402.587443276253</v>
      </c>
      <c r="G361" s="5">
        <f t="shared" si="29"/>
        <v>58660.956833607612</v>
      </c>
    </row>
    <row r="362" spans="2:7" x14ac:dyDescent="0.3">
      <c r="B362" s="6">
        <v>347</v>
      </c>
      <c r="C362" s="5">
        <f t="shared" si="27"/>
        <v>58660.956833607612</v>
      </c>
      <c r="D362" s="5">
        <f t="shared" si="25"/>
        <v>391.07304555738403</v>
      </c>
      <c r="E362" s="5">
        <f t="shared" si="26"/>
        <v>4011.51439771887</v>
      </c>
      <c r="F362" s="5">
        <f t="shared" si="28"/>
        <v>4402.5874432762539</v>
      </c>
      <c r="G362" s="5">
        <f t="shared" si="29"/>
        <v>54649.442435888741</v>
      </c>
    </row>
    <row r="363" spans="2:7" x14ac:dyDescent="0.3">
      <c r="B363" s="6">
        <v>348</v>
      </c>
      <c r="C363" s="5">
        <f t="shared" si="27"/>
        <v>54649.442435888741</v>
      </c>
      <c r="D363" s="5">
        <f t="shared" si="25"/>
        <v>364.32961623925831</v>
      </c>
      <c r="E363" s="5">
        <f t="shared" si="26"/>
        <v>4038.2578270369963</v>
      </c>
      <c r="F363" s="5">
        <f t="shared" si="28"/>
        <v>4402.5874432762548</v>
      </c>
      <c r="G363" s="5">
        <f t="shared" si="29"/>
        <v>50611.184608851741</v>
      </c>
    </row>
    <row r="364" spans="2:7" x14ac:dyDescent="0.3">
      <c r="B364" s="6">
        <v>349</v>
      </c>
      <c r="C364" s="5">
        <f t="shared" si="27"/>
        <v>50611.184608851741</v>
      </c>
      <c r="D364" s="5">
        <f t="shared" si="25"/>
        <v>337.40789739234498</v>
      </c>
      <c r="E364" s="5">
        <f t="shared" si="26"/>
        <v>4065.1795458839092</v>
      </c>
      <c r="F364" s="5">
        <f t="shared" si="28"/>
        <v>4402.5874432762539</v>
      </c>
      <c r="G364" s="5">
        <f t="shared" si="29"/>
        <v>46546.00506296783</v>
      </c>
    </row>
    <row r="365" spans="2:7" x14ac:dyDescent="0.3">
      <c r="B365" s="6">
        <v>350</v>
      </c>
      <c r="C365" s="5">
        <f t="shared" si="27"/>
        <v>46546.00506296783</v>
      </c>
      <c r="D365" s="5">
        <f t="shared" si="25"/>
        <v>310.30670041978556</v>
      </c>
      <c r="E365" s="5">
        <f t="shared" si="26"/>
        <v>4092.2807428564679</v>
      </c>
      <c r="F365" s="5">
        <f t="shared" si="28"/>
        <v>4402.5874432762539</v>
      </c>
      <c r="G365" s="5">
        <f t="shared" si="29"/>
        <v>42453.72432011136</v>
      </c>
    </row>
    <row r="366" spans="2:7" x14ac:dyDescent="0.3">
      <c r="B366" s="6">
        <v>351</v>
      </c>
      <c r="C366" s="5">
        <f t="shared" si="27"/>
        <v>42453.72432011136</v>
      </c>
      <c r="D366" s="5">
        <f t="shared" si="25"/>
        <v>283.0248288007424</v>
      </c>
      <c r="E366" s="5">
        <f t="shared" si="26"/>
        <v>4119.5626144755115</v>
      </c>
      <c r="F366" s="5">
        <f t="shared" si="28"/>
        <v>4402.5874432762539</v>
      </c>
      <c r="G366" s="5">
        <f t="shared" si="29"/>
        <v>38334.161705635852</v>
      </c>
    </row>
    <row r="367" spans="2:7" x14ac:dyDescent="0.3">
      <c r="B367" s="6">
        <v>352</v>
      </c>
      <c r="C367" s="5">
        <f t="shared" si="27"/>
        <v>38334.161705635852</v>
      </c>
      <c r="D367" s="5">
        <f t="shared" si="25"/>
        <v>255.56107803757237</v>
      </c>
      <c r="E367" s="5">
        <f t="shared" si="26"/>
        <v>4147.0263652386811</v>
      </c>
      <c r="F367" s="5">
        <f t="shared" si="28"/>
        <v>4402.5874432762539</v>
      </c>
      <c r="G367" s="5">
        <f t="shared" si="29"/>
        <v>34187.135340397173</v>
      </c>
    </row>
    <row r="368" spans="2:7" x14ac:dyDescent="0.3">
      <c r="B368" s="6">
        <v>353</v>
      </c>
      <c r="C368" s="5">
        <f t="shared" si="27"/>
        <v>34187.135340397173</v>
      </c>
      <c r="D368" s="5">
        <f t="shared" si="25"/>
        <v>227.91423560264784</v>
      </c>
      <c r="E368" s="5">
        <f t="shared" si="26"/>
        <v>4174.6732076736071</v>
      </c>
      <c r="F368" s="5">
        <f t="shared" si="28"/>
        <v>4402.5874432762548</v>
      </c>
      <c r="G368" s="5">
        <f t="shared" si="29"/>
        <v>30012.462132723565</v>
      </c>
    </row>
    <row r="369" spans="2:7" x14ac:dyDescent="0.3">
      <c r="B369" s="6">
        <v>354</v>
      </c>
      <c r="C369" s="5">
        <f t="shared" si="27"/>
        <v>30012.462132723565</v>
      </c>
      <c r="D369" s="5">
        <f t="shared" si="25"/>
        <v>200.08308088482377</v>
      </c>
      <c r="E369" s="5">
        <f t="shared" si="26"/>
        <v>4202.5043623914298</v>
      </c>
      <c r="F369" s="5">
        <f t="shared" si="28"/>
        <v>4402.5874432762539</v>
      </c>
      <c r="G369" s="5">
        <f t="shared" si="29"/>
        <v>25809.957770332134</v>
      </c>
    </row>
    <row r="370" spans="2:7" x14ac:dyDescent="0.3">
      <c r="B370" s="6">
        <v>355</v>
      </c>
      <c r="C370" s="5">
        <f t="shared" si="27"/>
        <v>25809.957770332134</v>
      </c>
      <c r="D370" s="5">
        <f t="shared" si="25"/>
        <v>172.06638513554756</v>
      </c>
      <c r="E370" s="5">
        <f t="shared" si="26"/>
        <v>4230.5210581407064</v>
      </c>
      <c r="F370" s="5">
        <f t="shared" si="28"/>
        <v>4402.5874432762539</v>
      </c>
      <c r="G370" s="5">
        <f t="shared" si="29"/>
        <v>21579.436712191426</v>
      </c>
    </row>
    <row r="371" spans="2:7" x14ac:dyDescent="0.3">
      <c r="B371" s="6">
        <v>356</v>
      </c>
      <c r="C371" s="5">
        <f t="shared" si="27"/>
        <v>21579.436712191426</v>
      </c>
      <c r="D371" s="5">
        <f t="shared" si="25"/>
        <v>143.8629114146095</v>
      </c>
      <c r="E371" s="5">
        <f t="shared" si="26"/>
        <v>4258.7245318616433</v>
      </c>
      <c r="F371" s="5">
        <f t="shared" si="28"/>
        <v>4402.587443276253</v>
      </c>
      <c r="G371" s="5">
        <f t="shared" si="29"/>
        <v>17320.712180329781</v>
      </c>
    </row>
    <row r="372" spans="2:7" x14ac:dyDescent="0.3">
      <c r="B372" s="6">
        <v>357</v>
      </c>
      <c r="C372" s="5">
        <f t="shared" si="27"/>
        <v>17320.712180329781</v>
      </c>
      <c r="D372" s="5">
        <f t="shared" si="25"/>
        <v>115.47141453553188</v>
      </c>
      <c r="E372" s="5">
        <f t="shared" si="26"/>
        <v>4287.116028740721</v>
      </c>
      <c r="F372" s="5">
        <f t="shared" si="28"/>
        <v>4402.587443276253</v>
      </c>
      <c r="G372" s="5">
        <f t="shared" si="29"/>
        <v>13033.596151589059</v>
      </c>
    </row>
    <row r="373" spans="2:7" x14ac:dyDescent="0.3">
      <c r="B373" s="6">
        <v>358</v>
      </c>
      <c r="C373" s="5">
        <f t="shared" si="27"/>
        <v>13033.596151589059</v>
      </c>
      <c r="D373" s="5">
        <f t="shared" si="25"/>
        <v>86.89064101059374</v>
      </c>
      <c r="E373" s="5">
        <f t="shared" si="26"/>
        <v>4315.6968022656602</v>
      </c>
      <c r="F373" s="5">
        <f t="shared" si="28"/>
        <v>4402.5874432762539</v>
      </c>
      <c r="G373" s="5">
        <f t="shared" si="29"/>
        <v>8717.8993493233993</v>
      </c>
    </row>
    <row r="374" spans="2:7" x14ac:dyDescent="0.3">
      <c r="B374" s="6">
        <v>359</v>
      </c>
      <c r="C374" s="5">
        <f t="shared" si="27"/>
        <v>8717.8993493233993</v>
      </c>
      <c r="D374" s="5">
        <f t="shared" si="25"/>
        <v>58.119328995489333</v>
      </c>
      <c r="E374" s="5">
        <f t="shared" si="26"/>
        <v>4344.4681142807631</v>
      </c>
      <c r="F374" s="5">
        <f t="shared" si="28"/>
        <v>4402.5874432762521</v>
      </c>
      <c r="G374" s="5">
        <f t="shared" si="29"/>
        <v>4373.4312350426362</v>
      </c>
    </row>
    <row r="375" spans="2:7" x14ac:dyDescent="0.3">
      <c r="B375" s="6">
        <v>360</v>
      </c>
      <c r="C375" s="5">
        <f>G374</f>
        <v>4373.4312350426362</v>
      </c>
      <c r="D375" s="5">
        <f t="shared" si="25"/>
        <v>29.156208233617576</v>
      </c>
      <c r="E375" s="5">
        <f t="shared" si="26"/>
        <v>4373.4312350426371</v>
      </c>
      <c r="F375" s="5">
        <f t="shared" si="28"/>
        <v>4402.5874432762548</v>
      </c>
      <c r="G375" s="5">
        <f t="shared" si="29"/>
        <v>0</v>
      </c>
    </row>
    <row r="376" spans="2:7" x14ac:dyDescent="0.3">
      <c r="B376" s="10" t="s">
        <v>11</v>
      </c>
      <c r="C376" s="5">
        <f>G375</f>
        <v>0</v>
      </c>
      <c r="D376" s="5">
        <f>SUBTOTAL(109,D16:D375)</f>
        <v>984931.47957945161</v>
      </c>
      <c r="E376" s="5">
        <f>SUBTOTAL(109,E16:E375)</f>
        <v>599999.99999999965</v>
      </c>
      <c r="F376" s="5">
        <f>SUBTOTAL(109,F16:F375)</f>
        <v>1584931.4795794641</v>
      </c>
      <c r="G376" s="5">
        <f>C376-E376</f>
        <v>-599999.99999999965</v>
      </c>
    </row>
  </sheetData>
  <sheetProtection algorithmName="SHA-512" hashValue="D93Vzw31NRrrJ6q3H6MQPc9wuNsy2tSwrfhNm5+ab5RcY9X+sYVMksm/NTr85uFVxHQ7e9v1esOxMu7uLMAj0Q==" saltValue="hPHnWoIIL68jnYHkn8wxNQ==" spinCount="100000" sheet="1" objects="1" scenarios="1" selectLockedCells="1" selectUnlockedCells="1"/>
  <mergeCells count="6">
    <mergeCell ref="B13:G13"/>
    <mergeCell ref="B2:C2"/>
    <mergeCell ref="B4:C4"/>
    <mergeCell ref="B6:C6"/>
    <mergeCell ref="B8:C8"/>
    <mergeCell ref="B10:C10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377"/>
  <sheetViews>
    <sheetView workbookViewId="0">
      <selection activeCell="K18" sqref="K18"/>
    </sheetView>
  </sheetViews>
  <sheetFormatPr defaultRowHeight="14.4" x14ac:dyDescent="0.3"/>
  <cols>
    <col min="2" max="2" width="15.44140625" bestFit="1" customWidth="1"/>
    <col min="3" max="3" width="13.5546875" customWidth="1"/>
    <col min="4" max="4" width="13.109375" bestFit="1" customWidth="1"/>
    <col min="5" max="5" width="10.44140625" bestFit="1" customWidth="1"/>
    <col min="6" max="6" width="11.88671875" bestFit="1" customWidth="1"/>
    <col min="7" max="7" width="10.44140625" bestFit="1" customWidth="1"/>
  </cols>
  <sheetData>
    <row r="2" spans="2:7" x14ac:dyDescent="0.3">
      <c r="B2" s="75" t="s">
        <v>1</v>
      </c>
      <c r="C2" s="75"/>
      <c r="D2" s="7">
        <f>'Kredyt z dopłatą'!J5</f>
        <v>600000</v>
      </c>
    </row>
    <row r="3" spans="2:7" ht="7.2" customHeight="1" x14ac:dyDescent="0.3">
      <c r="B3" s="2"/>
      <c r="D3" s="3"/>
    </row>
    <row r="4" spans="2:7" x14ac:dyDescent="0.3">
      <c r="B4" s="75" t="s">
        <v>0</v>
      </c>
      <c r="C4" s="75"/>
      <c r="D4" s="8">
        <f>'Kredyt z dopłatą'!J7</f>
        <v>7.1400000000000005E-2</v>
      </c>
    </row>
    <row r="5" spans="2:7" ht="7.2" customHeight="1" x14ac:dyDescent="0.3">
      <c r="B5" s="2"/>
      <c r="D5" s="3"/>
    </row>
    <row r="6" spans="2:7" x14ac:dyDescent="0.3">
      <c r="B6" s="75" t="s">
        <v>29</v>
      </c>
      <c r="C6" s="75"/>
      <c r="D6" s="8">
        <f>'Kredyt z dopłatą'!J13</f>
        <v>0.08</v>
      </c>
    </row>
    <row r="7" spans="2:7" ht="7.2" customHeight="1" x14ac:dyDescent="0.3">
      <c r="B7" s="2"/>
      <c r="D7" s="3"/>
    </row>
    <row r="8" spans="2:7" ht="7.2" customHeight="1" x14ac:dyDescent="0.3">
      <c r="B8" s="2"/>
      <c r="D8" s="3"/>
    </row>
    <row r="9" spans="2:7" x14ac:dyDescent="0.3">
      <c r="B9" s="75" t="s">
        <v>12</v>
      </c>
      <c r="C9" s="75"/>
      <c r="D9" s="9">
        <f>'Kredyt z dopłatą'!J15</f>
        <v>30</v>
      </c>
    </row>
    <row r="10" spans="2:7" ht="7.2" customHeight="1" x14ac:dyDescent="0.3">
      <c r="B10" s="2"/>
      <c r="D10" s="3"/>
    </row>
    <row r="11" spans="2:7" x14ac:dyDescent="0.3">
      <c r="B11" s="75" t="s">
        <v>6</v>
      </c>
      <c r="C11" s="75"/>
      <c r="D11" s="9">
        <f>'Kredyt z dopłatą'!J17</f>
        <v>360</v>
      </c>
    </row>
    <row r="14" spans="2:7" x14ac:dyDescent="0.3">
      <c r="B14" s="72" t="s">
        <v>13</v>
      </c>
      <c r="C14" s="73"/>
      <c r="D14" s="74"/>
      <c r="E14" s="74"/>
      <c r="F14" s="74"/>
      <c r="G14" s="74"/>
    </row>
    <row r="16" spans="2:7" x14ac:dyDescent="0.3">
      <c r="B16" s="11" t="s">
        <v>2</v>
      </c>
      <c r="C16" s="11" t="s">
        <v>3</v>
      </c>
      <c r="D16" s="11" t="s">
        <v>4</v>
      </c>
      <c r="E16" s="11" t="s">
        <v>5</v>
      </c>
      <c r="F16" s="11" t="s">
        <v>9</v>
      </c>
      <c r="G16" s="11" t="s">
        <v>10</v>
      </c>
    </row>
    <row r="17" spans="2:7" x14ac:dyDescent="0.3">
      <c r="B17" s="6">
        <v>1</v>
      </c>
      <c r="C17" s="5">
        <f>D2</f>
        <v>600000</v>
      </c>
      <c r="D17" s="5">
        <f>$D$6/12*$D$2</f>
        <v>4000.0000000000005</v>
      </c>
      <c r="E17" s="5">
        <f t="shared" ref="E17:E80" si="0">IF(B17&lt;=$D$11,$D$2/$D$11,0)</f>
        <v>1666.6666666666667</v>
      </c>
      <c r="F17" s="5">
        <f>E17+D17</f>
        <v>5666.666666666667</v>
      </c>
      <c r="G17" s="5">
        <f>C17-E17</f>
        <v>598333.33333333337</v>
      </c>
    </row>
    <row r="18" spans="2:7" x14ac:dyDescent="0.3">
      <c r="B18" s="6">
        <v>2</v>
      </c>
      <c r="C18" s="5">
        <f>G17</f>
        <v>598333.33333333337</v>
      </c>
      <c r="D18" s="5">
        <f>$D$6/12*G17</f>
        <v>3988.8888888888896</v>
      </c>
      <c r="E18" s="5">
        <f t="shared" si="0"/>
        <v>1666.6666666666667</v>
      </c>
      <c r="F18" s="5">
        <f>D18+E18</f>
        <v>5655.5555555555566</v>
      </c>
      <c r="G18" s="5">
        <f>C18-E18</f>
        <v>596666.66666666674</v>
      </c>
    </row>
    <row r="19" spans="2:7" x14ac:dyDescent="0.3">
      <c r="B19" s="6">
        <v>3</v>
      </c>
      <c r="C19" s="5">
        <f t="shared" ref="C19:C82" si="1">G18</f>
        <v>596666.66666666674</v>
      </c>
      <c r="D19" s="5">
        <f t="shared" ref="D19:D82" si="2">$D$6/12*G18</f>
        <v>3977.7777777777787</v>
      </c>
      <c r="E19" s="5">
        <f t="shared" si="0"/>
        <v>1666.6666666666667</v>
      </c>
      <c r="F19" s="5">
        <f t="shared" ref="F19:F82" si="3">D19+E19</f>
        <v>5644.4444444444453</v>
      </c>
      <c r="G19" s="5">
        <f t="shared" ref="G19:G82" si="4">C19-E19</f>
        <v>595000.00000000012</v>
      </c>
    </row>
    <row r="20" spans="2:7" x14ac:dyDescent="0.3">
      <c r="B20" s="6">
        <v>4</v>
      </c>
      <c r="C20" s="5">
        <f t="shared" si="1"/>
        <v>595000.00000000012</v>
      </c>
      <c r="D20" s="5">
        <f t="shared" si="2"/>
        <v>3966.6666666666679</v>
      </c>
      <c r="E20" s="5">
        <f t="shared" si="0"/>
        <v>1666.6666666666667</v>
      </c>
      <c r="F20" s="5">
        <f t="shared" si="3"/>
        <v>5633.3333333333348</v>
      </c>
      <c r="G20" s="5">
        <f t="shared" si="4"/>
        <v>593333.33333333349</v>
      </c>
    </row>
    <row r="21" spans="2:7" x14ac:dyDescent="0.3">
      <c r="B21" s="6">
        <v>5</v>
      </c>
      <c r="C21" s="5">
        <f t="shared" si="1"/>
        <v>593333.33333333349</v>
      </c>
      <c r="D21" s="5">
        <f t="shared" si="2"/>
        <v>3955.555555555557</v>
      </c>
      <c r="E21" s="5">
        <f t="shared" si="0"/>
        <v>1666.6666666666667</v>
      </c>
      <c r="F21" s="5">
        <f t="shared" si="3"/>
        <v>5622.2222222222235</v>
      </c>
      <c r="G21" s="5">
        <f t="shared" si="4"/>
        <v>591666.66666666686</v>
      </c>
    </row>
    <row r="22" spans="2:7" x14ac:dyDescent="0.3">
      <c r="B22" s="6">
        <v>6</v>
      </c>
      <c r="C22" s="5">
        <f t="shared" si="1"/>
        <v>591666.66666666686</v>
      </c>
      <c r="D22" s="5">
        <f t="shared" si="2"/>
        <v>3944.4444444444462</v>
      </c>
      <c r="E22" s="5">
        <f t="shared" si="0"/>
        <v>1666.6666666666667</v>
      </c>
      <c r="F22" s="5">
        <f t="shared" si="3"/>
        <v>5611.1111111111131</v>
      </c>
      <c r="G22" s="5">
        <f t="shared" si="4"/>
        <v>590000.00000000023</v>
      </c>
    </row>
    <row r="23" spans="2:7" x14ac:dyDescent="0.3">
      <c r="B23" s="6">
        <v>7</v>
      </c>
      <c r="C23" s="5">
        <f t="shared" si="1"/>
        <v>590000.00000000023</v>
      </c>
      <c r="D23" s="5">
        <f t="shared" si="2"/>
        <v>3933.3333333333353</v>
      </c>
      <c r="E23" s="5">
        <f t="shared" si="0"/>
        <v>1666.6666666666667</v>
      </c>
      <c r="F23" s="5">
        <f t="shared" si="3"/>
        <v>5600.0000000000018</v>
      </c>
      <c r="G23" s="5">
        <f t="shared" si="4"/>
        <v>588333.3333333336</v>
      </c>
    </row>
    <row r="24" spans="2:7" x14ac:dyDescent="0.3">
      <c r="B24" s="6">
        <v>8</v>
      </c>
      <c r="C24" s="5">
        <f t="shared" si="1"/>
        <v>588333.3333333336</v>
      </c>
      <c r="D24" s="5">
        <f t="shared" si="2"/>
        <v>3922.2222222222244</v>
      </c>
      <c r="E24" s="5">
        <f t="shared" si="0"/>
        <v>1666.6666666666667</v>
      </c>
      <c r="F24" s="5">
        <f t="shared" si="3"/>
        <v>5588.8888888888914</v>
      </c>
      <c r="G24" s="5">
        <f t="shared" si="4"/>
        <v>586666.66666666698</v>
      </c>
    </row>
    <row r="25" spans="2:7" x14ac:dyDescent="0.3">
      <c r="B25" s="6">
        <v>9</v>
      </c>
      <c r="C25" s="5">
        <f t="shared" si="1"/>
        <v>586666.66666666698</v>
      </c>
      <c r="D25" s="5">
        <f t="shared" si="2"/>
        <v>3911.1111111111136</v>
      </c>
      <c r="E25" s="5">
        <f t="shared" si="0"/>
        <v>1666.6666666666667</v>
      </c>
      <c r="F25" s="5">
        <f t="shared" si="3"/>
        <v>5577.7777777777801</v>
      </c>
      <c r="G25" s="5">
        <f t="shared" si="4"/>
        <v>585000.00000000035</v>
      </c>
    </row>
    <row r="26" spans="2:7" x14ac:dyDescent="0.3">
      <c r="B26" s="6">
        <v>10</v>
      </c>
      <c r="C26" s="5">
        <f t="shared" si="1"/>
        <v>585000.00000000035</v>
      </c>
      <c r="D26" s="5">
        <f t="shared" si="2"/>
        <v>3900.0000000000027</v>
      </c>
      <c r="E26" s="5">
        <f t="shared" si="0"/>
        <v>1666.6666666666667</v>
      </c>
      <c r="F26" s="5">
        <f t="shared" si="3"/>
        <v>5566.6666666666697</v>
      </c>
      <c r="G26" s="5">
        <f t="shared" si="4"/>
        <v>583333.33333333372</v>
      </c>
    </row>
    <row r="27" spans="2:7" x14ac:dyDescent="0.3">
      <c r="B27" s="6">
        <v>11</v>
      </c>
      <c r="C27" s="5">
        <f t="shared" si="1"/>
        <v>583333.33333333372</v>
      </c>
      <c r="D27" s="5">
        <f t="shared" si="2"/>
        <v>3888.8888888888919</v>
      </c>
      <c r="E27" s="5">
        <f t="shared" si="0"/>
        <v>1666.6666666666667</v>
      </c>
      <c r="F27" s="5">
        <f t="shared" si="3"/>
        <v>5555.5555555555584</v>
      </c>
      <c r="G27" s="5">
        <f t="shared" si="4"/>
        <v>581666.66666666709</v>
      </c>
    </row>
    <row r="28" spans="2:7" x14ac:dyDescent="0.3">
      <c r="B28" s="6">
        <v>12</v>
      </c>
      <c r="C28" s="5">
        <f t="shared" si="1"/>
        <v>581666.66666666709</v>
      </c>
      <c r="D28" s="5">
        <f t="shared" si="2"/>
        <v>3877.777777777781</v>
      </c>
      <c r="E28" s="5">
        <f t="shared" si="0"/>
        <v>1666.6666666666667</v>
      </c>
      <c r="F28" s="5">
        <f t="shared" si="3"/>
        <v>5544.444444444448</v>
      </c>
      <c r="G28" s="5">
        <f t="shared" si="4"/>
        <v>580000.00000000047</v>
      </c>
    </row>
    <row r="29" spans="2:7" x14ac:dyDescent="0.3">
      <c r="B29" s="6">
        <v>13</v>
      </c>
      <c r="C29" s="5">
        <f t="shared" si="1"/>
        <v>580000.00000000047</v>
      </c>
      <c r="D29" s="5">
        <f t="shared" si="2"/>
        <v>3866.6666666666702</v>
      </c>
      <c r="E29" s="5">
        <f t="shared" si="0"/>
        <v>1666.6666666666667</v>
      </c>
      <c r="F29" s="5">
        <f t="shared" si="3"/>
        <v>5533.3333333333367</v>
      </c>
      <c r="G29" s="5">
        <f t="shared" si="4"/>
        <v>578333.33333333384</v>
      </c>
    </row>
    <row r="30" spans="2:7" x14ac:dyDescent="0.3">
      <c r="B30" s="6">
        <v>14</v>
      </c>
      <c r="C30" s="5">
        <f t="shared" si="1"/>
        <v>578333.33333333384</v>
      </c>
      <c r="D30" s="5">
        <f t="shared" si="2"/>
        <v>3855.5555555555593</v>
      </c>
      <c r="E30" s="5">
        <f t="shared" si="0"/>
        <v>1666.6666666666667</v>
      </c>
      <c r="F30" s="5">
        <f t="shared" si="3"/>
        <v>5522.2222222222263</v>
      </c>
      <c r="G30" s="5">
        <f t="shared" si="4"/>
        <v>576666.66666666721</v>
      </c>
    </row>
    <row r="31" spans="2:7" x14ac:dyDescent="0.3">
      <c r="B31" s="6">
        <v>15</v>
      </c>
      <c r="C31" s="5">
        <f t="shared" si="1"/>
        <v>576666.66666666721</v>
      </c>
      <c r="D31" s="5">
        <f t="shared" si="2"/>
        <v>3844.4444444444484</v>
      </c>
      <c r="E31" s="5">
        <f t="shared" si="0"/>
        <v>1666.6666666666667</v>
      </c>
      <c r="F31" s="5">
        <f t="shared" si="3"/>
        <v>5511.111111111115</v>
      </c>
      <c r="G31" s="5">
        <f t="shared" si="4"/>
        <v>575000.00000000058</v>
      </c>
    </row>
    <row r="32" spans="2:7" x14ac:dyDescent="0.3">
      <c r="B32" s="6">
        <v>16</v>
      </c>
      <c r="C32" s="5">
        <f t="shared" si="1"/>
        <v>575000.00000000058</v>
      </c>
      <c r="D32" s="5">
        <f t="shared" si="2"/>
        <v>3833.3333333333376</v>
      </c>
      <c r="E32" s="5">
        <f t="shared" si="0"/>
        <v>1666.6666666666667</v>
      </c>
      <c r="F32" s="5">
        <f t="shared" si="3"/>
        <v>5500.0000000000045</v>
      </c>
      <c r="G32" s="5">
        <f t="shared" si="4"/>
        <v>573333.33333333395</v>
      </c>
    </row>
    <row r="33" spans="2:7" x14ac:dyDescent="0.3">
      <c r="B33" s="6">
        <v>17</v>
      </c>
      <c r="C33" s="5">
        <f t="shared" si="1"/>
        <v>573333.33333333395</v>
      </c>
      <c r="D33" s="5">
        <f t="shared" si="2"/>
        <v>3822.2222222222267</v>
      </c>
      <c r="E33" s="5">
        <f t="shared" si="0"/>
        <v>1666.6666666666667</v>
      </c>
      <c r="F33" s="5">
        <f t="shared" si="3"/>
        <v>5488.8888888888932</v>
      </c>
      <c r="G33" s="5">
        <f t="shared" si="4"/>
        <v>571666.66666666733</v>
      </c>
    </row>
    <row r="34" spans="2:7" x14ac:dyDescent="0.3">
      <c r="B34" s="6">
        <v>18</v>
      </c>
      <c r="C34" s="5">
        <f t="shared" si="1"/>
        <v>571666.66666666733</v>
      </c>
      <c r="D34" s="5">
        <f t="shared" si="2"/>
        <v>3811.1111111111159</v>
      </c>
      <c r="E34" s="5">
        <f t="shared" si="0"/>
        <v>1666.6666666666667</v>
      </c>
      <c r="F34" s="5">
        <f t="shared" si="3"/>
        <v>5477.7777777777828</v>
      </c>
      <c r="G34" s="5">
        <f t="shared" si="4"/>
        <v>570000.0000000007</v>
      </c>
    </row>
    <row r="35" spans="2:7" x14ac:dyDescent="0.3">
      <c r="B35" s="6">
        <v>19</v>
      </c>
      <c r="C35" s="5">
        <f t="shared" si="1"/>
        <v>570000.0000000007</v>
      </c>
      <c r="D35" s="5">
        <f t="shared" si="2"/>
        <v>3800.000000000005</v>
      </c>
      <c r="E35" s="5">
        <f t="shared" si="0"/>
        <v>1666.6666666666667</v>
      </c>
      <c r="F35" s="5">
        <f t="shared" si="3"/>
        <v>5466.6666666666715</v>
      </c>
      <c r="G35" s="5">
        <f t="shared" si="4"/>
        <v>568333.33333333407</v>
      </c>
    </row>
    <row r="36" spans="2:7" x14ac:dyDescent="0.3">
      <c r="B36" s="6">
        <v>20</v>
      </c>
      <c r="C36" s="5">
        <f t="shared" si="1"/>
        <v>568333.33333333407</v>
      </c>
      <c r="D36" s="5">
        <f t="shared" si="2"/>
        <v>3788.8888888888941</v>
      </c>
      <c r="E36" s="5">
        <f t="shared" si="0"/>
        <v>1666.6666666666667</v>
      </c>
      <c r="F36" s="5">
        <f t="shared" si="3"/>
        <v>5455.5555555555611</v>
      </c>
      <c r="G36" s="5">
        <f t="shared" si="4"/>
        <v>566666.66666666744</v>
      </c>
    </row>
    <row r="37" spans="2:7" x14ac:dyDescent="0.3">
      <c r="B37" s="6">
        <v>21</v>
      </c>
      <c r="C37" s="5">
        <f t="shared" si="1"/>
        <v>566666.66666666744</v>
      </c>
      <c r="D37" s="5">
        <f t="shared" si="2"/>
        <v>3777.7777777777833</v>
      </c>
      <c r="E37" s="5">
        <f t="shared" si="0"/>
        <v>1666.6666666666667</v>
      </c>
      <c r="F37" s="5">
        <f t="shared" si="3"/>
        <v>5444.4444444444498</v>
      </c>
      <c r="G37" s="5">
        <f t="shared" si="4"/>
        <v>565000.00000000081</v>
      </c>
    </row>
    <row r="38" spans="2:7" x14ac:dyDescent="0.3">
      <c r="B38" s="6">
        <v>22</v>
      </c>
      <c r="C38" s="5">
        <f t="shared" si="1"/>
        <v>565000.00000000081</v>
      </c>
      <c r="D38" s="5">
        <f t="shared" si="2"/>
        <v>3766.6666666666724</v>
      </c>
      <c r="E38" s="5">
        <f t="shared" si="0"/>
        <v>1666.6666666666667</v>
      </c>
      <c r="F38" s="5">
        <f t="shared" si="3"/>
        <v>5433.3333333333394</v>
      </c>
      <c r="G38" s="5">
        <f t="shared" si="4"/>
        <v>563333.33333333419</v>
      </c>
    </row>
    <row r="39" spans="2:7" x14ac:dyDescent="0.3">
      <c r="B39" s="6">
        <v>23</v>
      </c>
      <c r="C39" s="5">
        <f t="shared" si="1"/>
        <v>563333.33333333419</v>
      </c>
      <c r="D39" s="5">
        <f t="shared" si="2"/>
        <v>3755.5555555555616</v>
      </c>
      <c r="E39" s="5">
        <f t="shared" si="0"/>
        <v>1666.6666666666667</v>
      </c>
      <c r="F39" s="5">
        <f t="shared" si="3"/>
        <v>5422.2222222222281</v>
      </c>
      <c r="G39" s="5">
        <f t="shared" si="4"/>
        <v>561666.66666666756</v>
      </c>
    </row>
    <row r="40" spans="2:7" x14ac:dyDescent="0.3">
      <c r="B40" s="6">
        <v>24</v>
      </c>
      <c r="C40" s="5">
        <f t="shared" si="1"/>
        <v>561666.66666666756</v>
      </c>
      <c r="D40" s="5">
        <f t="shared" si="2"/>
        <v>3744.4444444444507</v>
      </c>
      <c r="E40" s="5">
        <f t="shared" si="0"/>
        <v>1666.6666666666667</v>
      </c>
      <c r="F40" s="5">
        <f t="shared" si="3"/>
        <v>5411.1111111111177</v>
      </c>
      <c r="G40" s="5">
        <f t="shared" si="4"/>
        <v>560000.00000000093</v>
      </c>
    </row>
    <row r="41" spans="2:7" x14ac:dyDescent="0.3">
      <c r="B41" s="6">
        <v>25</v>
      </c>
      <c r="C41" s="5">
        <f t="shared" si="1"/>
        <v>560000.00000000093</v>
      </c>
      <c r="D41" s="5">
        <f t="shared" si="2"/>
        <v>3733.3333333333399</v>
      </c>
      <c r="E41" s="5">
        <f t="shared" si="0"/>
        <v>1666.6666666666667</v>
      </c>
      <c r="F41" s="5">
        <f t="shared" si="3"/>
        <v>5400.0000000000064</v>
      </c>
      <c r="G41" s="5">
        <f t="shared" si="4"/>
        <v>558333.3333333343</v>
      </c>
    </row>
    <row r="42" spans="2:7" x14ac:dyDescent="0.3">
      <c r="B42" s="6">
        <v>26</v>
      </c>
      <c r="C42" s="5">
        <f t="shared" si="1"/>
        <v>558333.3333333343</v>
      </c>
      <c r="D42" s="5">
        <f t="shared" si="2"/>
        <v>3722.222222222229</v>
      </c>
      <c r="E42" s="5">
        <f t="shared" si="0"/>
        <v>1666.6666666666667</v>
      </c>
      <c r="F42" s="5">
        <f t="shared" si="3"/>
        <v>5388.888888888896</v>
      </c>
      <c r="G42" s="5">
        <f t="shared" si="4"/>
        <v>556666.66666666768</v>
      </c>
    </row>
    <row r="43" spans="2:7" x14ac:dyDescent="0.3">
      <c r="B43" s="6">
        <v>27</v>
      </c>
      <c r="C43" s="5">
        <f t="shared" si="1"/>
        <v>556666.66666666768</v>
      </c>
      <c r="D43" s="5">
        <f t="shared" si="2"/>
        <v>3711.1111111111181</v>
      </c>
      <c r="E43" s="5">
        <f t="shared" si="0"/>
        <v>1666.6666666666667</v>
      </c>
      <c r="F43" s="5">
        <f t="shared" si="3"/>
        <v>5377.7777777777846</v>
      </c>
      <c r="G43" s="5">
        <f t="shared" si="4"/>
        <v>555000.00000000105</v>
      </c>
    </row>
    <row r="44" spans="2:7" x14ac:dyDescent="0.3">
      <c r="B44" s="6">
        <v>28</v>
      </c>
      <c r="C44" s="5">
        <f t="shared" si="1"/>
        <v>555000.00000000105</v>
      </c>
      <c r="D44" s="5">
        <f t="shared" si="2"/>
        <v>3700.0000000000073</v>
      </c>
      <c r="E44" s="5">
        <f t="shared" si="0"/>
        <v>1666.6666666666667</v>
      </c>
      <c r="F44" s="5">
        <f t="shared" si="3"/>
        <v>5366.6666666666742</v>
      </c>
      <c r="G44" s="5">
        <f t="shared" si="4"/>
        <v>553333.33333333442</v>
      </c>
    </row>
    <row r="45" spans="2:7" x14ac:dyDescent="0.3">
      <c r="B45" s="6">
        <v>29</v>
      </c>
      <c r="C45" s="5">
        <f t="shared" si="1"/>
        <v>553333.33333333442</v>
      </c>
      <c r="D45" s="5">
        <f t="shared" si="2"/>
        <v>3688.8888888888964</v>
      </c>
      <c r="E45" s="5">
        <f t="shared" si="0"/>
        <v>1666.6666666666667</v>
      </c>
      <c r="F45" s="5">
        <f t="shared" si="3"/>
        <v>5355.5555555555629</v>
      </c>
      <c r="G45" s="5">
        <f t="shared" si="4"/>
        <v>551666.66666666779</v>
      </c>
    </row>
    <row r="46" spans="2:7" x14ac:dyDescent="0.3">
      <c r="B46" s="6">
        <v>30</v>
      </c>
      <c r="C46" s="5">
        <f t="shared" si="1"/>
        <v>551666.66666666779</v>
      </c>
      <c r="D46" s="5">
        <f t="shared" si="2"/>
        <v>3677.7777777777856</v>
      </c>
      <c r="E46" s="5">
        <f t="shared" si="0"/>
        <v>1666.6666666666667</v>
      </c>
      <c r="F46" s="5">
        <f t="shared" si="3"/>
        <v>5344.4444444444525</v>
      </c>
      <c r="G46" s="5">
        <f t="shared" si="4"/>
        <v>550000.00000000116</v>
      </c>
    </row>
    <row r="47" spans="2:7" x14ac:dyDescent="0.3">
      <c r="B47" s="6">
        <v>31</v>
      </c>
      <c r="C47" s="5">
        <f t="shared" si="1"/>
        <v>550000.00000000116</v>
      </c>
      <c r="D47" s="5">
        <f t="shared" si="2"/>
        <v>3666.6666666666747</v>
      </c>
      <c r="E47" s="5">
        <f t="shared" si="0"/>
        <v>1666.6666666666667</v>
      </c>
      <c r="F47" s="5">
        <f t="shared" si="3"/>
        <v>5333.3333333333412</v>
      </c>
      <c r="G47" s="5">
        <f t="shared" si="4"/>
        <v>548333.33333333454</v>
      </c>
    </row>
    <row r="48" spans="2:7" x14ac:dyDescent="0.3">
      <c r="B48" s="6">
        <v>32</v>
      </c>
      <c r="C48" s="5">
        <f t="shared" si="1"/>
        <v>548333.33333333454</v>
      </c>
      <c r="D48" s="5">
        <f t="shared" si="2"/>
        <v>3655.5555555555638</v>
      </c>
      <c r="E48" s="5">
        <f t="shared" si="0"/>
        <v>1666.6666666666667</v>
      </c>
      <c r="F48" s="5">
        <f t="shared" si="3"/>
        <v>5322.2222222222308</v>
      </c>
      <c r="G48" s="5">
        <f t="shared" si="4"/>
        <v>546666.66666666791</v>
      </c>
    </row>
    <row r="49" spans="2:7" x14ac:dyDescent="0.3">
      <c r="B49" s="6">
        <v>33</v>
      </c>
      <c r="C49" s="5">
        <f t="shared" si="1"/>
        <v>546666.66666666791</v>
      </c>
      <c r="D49" s="5">
        <f t="shared" si="2"/>
        <v>3644.444444444453</v>
      </c>
      <c r="E49" s="5">
        <f t="shared" si="0"/>
        <v>1666.6666666666667</v>
      </c>
      <c r="F49" s="5">
        <f t="shared" si="3"/>
        <v>5311.1111111111195</v>
      </c>
      <c r="G49" s="5">
        <f t="shared" si="4"/>
        <v>545000.00000000128</v>
      </c>
    </row>
    <row r="50" spans="2:7" x14ac:dyDescent="0.3">
      <c r="B50" s="6">
        <v>34</v>
      </c>
      <c r="C50" s="5">
        <f t="shared" si="1"/>
        <v>545000.00000000128</v>
      </c>
      <c r="D50" s="5">
        <f t="shared" si="2"/>
        <v>3633.3333333333421</v>
      </c>
      <c r="E50" s="5">
        <f t="shared" si="0"/>
        <v>1666.6666666666667</v>
      </c>
      <c r="F50" s="5">
        <f t="shared" si="3"/>
        <v>5300.0000000000091</v>
      </c>
      <c r="G50" s="5">
        <f t="shared" si="4"/>
        <v>543333.33333333465</v>
      </c>
    </row>
    <row r="51" spans="2:7" x14ac:dyDescent="0.3">
      <c r="B51" s="6">
        <v>35</v>
      </c>
      <c r="C51" s="5">
        <f t="shared" si="1"/>
        <v>543333.33333333465</v>
      </c>
      <c r="D51" s="5">
        <f t="shared" si="2"/>
        <v>3622.2222222222313</v>
      </c>
      <c r="E51" s="5">
        <f t="shared" si="0"/>
        <v>1666.6666666666667</v>
      </c>
      <c r="F51" s="5">
        <f t="shared" si="3"/>
        <v>5288.8888888888978</v>
      </c>
      <c r="G51" s="5">
        <f t="shared" si="4"/>
        <v>541666.66666666802</v>
      </c>
    </row>
    <row r="52" spans="2:7" x14ac:dyDescent="0.3">
      <c r="B52" s="6">
        <v>36</v>
      </c>
      <c r="C52" s="5">
        <f t="shared" si="1"/>
        <v>541666.66666666802</v>
      </c>
      <c r="D52" s="5">
        <f t="shared" si="2"/>
        <v>3611.1111111111204</v>
      </c>
      <c r="E52" s="5">
        <f t="shared" si="0"/>
        <v>1666.6666666666667</v>
      </c>
      <c r="F52" s="5">
        <f t="shared" si="3"/>
        <v>5277.7777777777874</v>
      </c>
      <c r="G52" s="5">
        <f t="shared" si="4"/>
        <v>540000.0000000014</v>
      </c>
    </row>
    <row r="53" spans="2:7" x14ac:dyDescent="0.3">
      <c r="B53" s="6">
        <v>37</v>
      </c>
      <c r="C53" s="5">
        <f t="shared" si="1"/>
        <v>540000.0000000014</v>
      </c>
      <c r="D53" s="5">
        <f t="shared" si="2"/>
        <v>3600.0000000000095</v>
      </c>
      <c r="E53" s="5">
        <f t="shared" si="0"/>
        <v>1666.6666666666667</v>
      </c>
      <c r="F53" s="5">
        <f t="shared" si="3"/>
        <v>5266.6666666666761</v>
      </c>
      <c r="G53" s="5">
        <f t="shared" si="4"/>
        <v>538333.33333333477</v>
      </c>
    </row>
    <row r="54" spans="2:7" x14ac:dyDescent="0.3">
      <c r="B54" s="6">
        <v>38</v>
      </c>
      <c r="C54" s="5">
        <f t="shared" si="1"/>
        <v>538333.33333333477</v>
      </c>
      <c r="D54" s="5">
        <f t="shared" si="2"/>
        <v>3588.8888888888987</v>
      </c>
      <c r="E54" s="5">
        <f t="shared" si="0"/>
        <v>1666.6666666666667</v>
      </c>
      <c r="F54" s="5">
        <f t="shared" si="3"/>
        <v>5255.5555555555657</v>
      </c>
      <c r="G54" s="5">
        <f t="shared" si="4"/>
        <v>536666.66666666814</v>
      </c>
    </row>
    <row r="55" spans="2:7" x14ac:dyDescent="0.3">
      <c r="B55" s="6">
        <v>39</v>
      </c>
      <c r="C55" s="5">
        <f t="shared" si="1"/>
        <v>536666.66666666814</v>
      </c>
      <c r="D55" s="5">
        <f t="shared" si="2"/>
        <v>3577.7777777777878</v>
      </c>
      <c r="E55" s="5">
        <f t="shared" si="0"/>
        <v>1666.6666666666667</v>
      </c>
      <c r="F55" s="5">
        <f t="shared" si="3"/>
        <v>5244.4444444444543</v>
      </c>
      <c r="G55" s="5">
        <f t="shared" si="4"/>
        <v>535000.00000000151</v>
      </c>
    </row>
    <row r="56" spans="2:7" x14ac:dyDescent="0.3">
      <c r="B56" s="6">
        <v>40</v>
      </c>
      <c r="C56" s="5">
        <f t="shared" si="1"/>
        <v>535000.00000000151</v>
      </c>
      <c r="D56" s="5">
        <f t="shared" si="2"/>
        <v>3566.666666666677</v>
      </c>
      <c r="E56" s="5">
        <f t="shared" si="0"/>
        <v>1666.6666666666667</v>
      </c>
      <c r="F56" s="5">
        <f t="shared" si="3"/>
        <v>5233.3333333333439</v>
      </c>
      <c r="G56" s="5">
        <f t="shared" si="4"/>
        <v>533333.33333333489</v>
      </c>
    </row>
    <row r="57" spans="2:7" x14ac:dyDescent="0.3">
      <c r="B57" s="6">
        <v>41</v>
      </c>
      <c r="C57" s="5">
        <f t="shared" si="1"/>
        <v>533333.33333333489</v>
      </c>
      <c r="D57" s="5">
        <f t="shared" si="2"/>
        <v>3555.5555555555661</v>
      </c>
      <c r="E57" s="5">
        <f t="shared" si="0"/>
        <v>1666.6666666666667</v>
      </c>
      <c r="F57" s="5">
        <f t="shared" si="3"/>
        <v>5222.2222222222326</v>
      </c>
      <c r="G57" s="5">
        <f t="shared" si="4"/>
        <v>531666.66666666826</v>
      </c>
    </row>
    <row r="58" spans="2:7" x14ac:dyDescent="0.3">
      <c r="B58" s="6">
        <v>42</v>
      </c>
      <c r="C58" s="5">
        <f t="shared" si="1"/>
        <v>531666.66666666826</v>
      </c>
      <c r="D58" s="5">
        <f t="shared" si="2"/>
        <v>3544.4444444444553</v>
      </c>
      <c r="E58" s="5">
        <f t="shared" si="0"/>
        <v>1666.6666666666667</v>
      </c>
      <c r="F58" s="5">
        <f t="shared" si="3"/>
        <v>5211.1111111111222</v>
      </c>
      <c r="G58" s="5">
        <f t="shared" si="4"/>
        <v>530000.00000000163</v>
      </c>
    </row>
    <row r="59" spans="2:7" x14ac:dyDescent="0.3">
      <c r="B59" s="6">
        <v>43</v>
      </c>
      <c r="C59" s="5">
        <f t="shared" si="1"/>
        <v>530000.00000000163</v>
      </c>
      <c r="D59" s="5">
        <f t="shared" si="2"/>
        <v>3533.3333333333444</v>
      </c>
      <c r="E59" s="5">
        <f t="shared" si="0"/>
        <v>1666.6666666666667</v>
      </c>
      <c r="F59" s="5">
        <f t="shared" si="3"/>
        <v>5200.0000000000109</v>
      </c>
      <c r="G59" s="5">
        <f t="shared" si="4"/>
        <v>528333.333333335</v>
      </c>
    </row>
    <row r="60" spans="2:7" x14ac:dyDescent="0.3">
      <c r="B60" s="6">
        <v>44</v>
      </c>
      <c r="C60" s="5">
        <f t="shared" si="1"/>
        <v>528333.333333335</v>
      </c>
      <c r="D60" s="5">
        <f t="shared" si="2"/>
        <v>3522.2222222222335</v>
      </c>
      <c r="E60" s="5">
        <f t="shared" si="0"/>
        <v>1666.6666666666667</v>
      </c>
      <c r="F60" s="5">
        <f t="shared" si="3"/>
        <v>5188.8888888889005</v>
      </c>
      <c r="G60" s="5">
        <f t="shared" si="4"/>
        <v>526666.66666666837</v>
      </c>
    </row>
    <row r="61" spans="2:7" x14ac:dyDescent="0.3">
      <c r="B61" s="6">
        <v>45</v>
      </c>
      <c r="C61" s="5">
        <f t="shared" si="1"/>
        <v>526666.66666666837</v>
      </c>
      <c r="D61" s="5">
        <f t="shared" si="2"/>
        <v>3511.1111111111227</v>
      </c>
      <c r="E61" s="5">
        <f t="shared" si="0"/>
        <v>1666.6666666666667</v>
      </c>
      <c r="F61" s="5">
        <f t="shared" si="3"/>
        <v>5177.7777777777892</v>
      </c>
      <c r="G61" s="5">
        <f t="shared" si="4"/>
        <v>525000.00000000175</v>
      </c>
    </row>
    <row r="62" spans="2:7" x14ac:dyDescent="0.3">
      <c r="B62" s="6">
        <v>46</v>
      </c>
      <c r="C62" s="5">
        <f t="shared" si="1"/>
        <v>525000.00000000175</v>
      </c>
      <c r="D62" s="5">
        <f t="shared" si="2"/>
        <v>3500.0000000000118</v>
      </c>
      <c r="E62" s="5">
        <f t="shared" si="0"/>
        <v>1666.6666666666667</v>
      </c>
      <c r="F62" s="5">
        <f t="shared" si="3"/>
        <v>5166.6666666666788</v>
      </c>
      <c r="G62" s="5">
        <f t="shared" si="4"/>
        <v>523333.33333333506</v>
      </c>
    </row>
    <row r="63" spans="2:7" x14ac:dyDescent="0.3">
      <c r="B63" s="6">
        <v>47</v>
      </c>
      <c r="C63" s="5">
        <f t="shared" si="1"/>
        <v>523333.33333333506</v>
      </c>
      <c r="D63" s="5">
        <f t="shared" si="2"/>
        <v>3488.8888888889005</v>
      </c>
      <c r="E63" s="5">
        <f t="shared" si="0"/>
        <v>1666.6666666666667</v>
      </c>
      <c r="F63" s="5">
        <f t="shared" si="3"/>
        <v>5155.5555555555675</v>
      </c>
      <c r="G63" s="5">
        <f t="shared" si="4"/>
        <v>521666.66666666837</v>
      </c>
    </row>
    <row r="64" spans="2:7" x14ac:dyDescent="0.3">
      <c r="B64" s="6">
        <v>48</v>
      </c>
      <c r="C64" s="5">
        <f t="shared" si="1"/>
        <v>521666.66666666837</v>
      </c>
      <c r="D64" s="5">
        <f t="shared" si="2"/>
        <v>3477.7777777777892</v>
      </c>
      <c r="E64" s="5">
        <f t="shared" si="0"/>
        <v>1666.6666666666667</v>
      </c>
      <c r="F64" s="5">
        <f t="shared" si="3"/>
        <v>5144.4444444444562</v>
      </c>
      <c r="G64" s="5">
        <f t="shared" si="4"/>
        <v>520000.00000000169</v>
      </c>
    </row>
    <row r="65" spans="2:7" x14ac:dyDescent="0.3">
      <c r="B65" s="6">
        <v>49</v>
      </c>
      <c r="C65" s="5">
        <f t="shared" si="1"/>
        <v>520000.00000000169</v>
      </c>
      <c r="D65" s="5">
        <f t="shared" si="2"/>
        <v>3466.6666666666783</v>
      </c>
      <c r="E65" s="5">
        <f t="shared" si="0"/>
        <v>1666.6666666666667</v>
      </c>
      <c r="F65" s="5">
        <f t="shared" si="3"/>
        <v>5133.3333333333449</v>
      </c>
      <c r="G65" s="5">
        <f t="shared" si="4"/>
        <v>518333.333333335</v>
      </c>
    </row>
    <row r="66" spans="2:7" x14ac:dyDescent="0.3">
      <c r="B66" s="6">
        <v>50</v>
      </c>
      <c r="C66" s="5">
        <f t="shared" si="1"/>
        <v>518333.333333335</v>
      </c>
      <c r="D66" s="5">
        <f t="shared" si="2"/>
        <v>3455.555555555567</v>
      </c>
      <c r="E66" s="5">
        <f t="shared" si="0"/>
        <v>1666.6666666666667</v>
      </c>
      <c r="F66" s="5">
        <f t="shared" si="3"/>
        <v>5122.2222222222335</v>
      </c>
      <c r="G66" s="5">
        <f t="shared" si="4"/>
        <v>516666.66666666832</v>
      </c>
    </row>
    <row r="67" spans="2:7" x14ac:dyDescent="0.3">
      <c r="B67" s="6">
        <v>51</v>
      </c>
      <c r="C67" s="5">
        <f t="shared" si="1"/>
        <v>516666.66666666832</v>
      </c>
      <c r="D67" s="5">
        <f t="shared" si="2"/>
        <v>3444.4444444444557</v>
      </c>
      <c r="E67" s="5">
        <f t="shared" si="0"/>
        <v>1666.6666666666667</v>
      </c>
      <c r="F67" s="5">
        <f t="shared" si="3"/>
        <v>5111.1111111111222</v>
      </c>
      <c r="G67" s="5">
        <f t="shared" si="4"/>
        <v>515000.00000000163</v>
      </c>
    </row>
    <row r="68" spans="2:7" x14ac:dyDescent="0.3">
      <c r="B68" s="6">
        <v>52</v>
      </c>
      <c r="C68" s="5">
        <f t="shared" si="1"/>
        <v>515000.00000000163</v>
      </c>
      <c r="D68" s="5">
        <f t="shared" si="2"/>
        <v>3433.3333333333444</v>
      </c>
      <c r="E68" s="5">
        <f t="shared" si="0"/>
        <v>1666.6666666666667</v>
      </c>
      <c r="F68" s="5">
        <f t="shared" si="3"/>
        <v>5100.0000000000109</v>
      </c>
      <c r="G68" s="5">
        <f t="shared" si="4"/>
        <v>513333.33333333494</v>
      </c>
    </row>
    <row r="69" spans="2:7" x14ac:dyDescent="0.3">
      <c r="B69" s="6">
        <v>53</v>
      </c>
      <c r="C69" s="5">
        <f t="shared" si="1"/>
        <v>513333.33333333494</v>
      </c>
      <c r="D69" s="5">
        <f t="shared" si="2"/>
        <v>3422.2222222222331</v>
      </c>
      <c r="E69" s="5">
        <f t="shared" si="0"/>
        <v>1666.6666666666667</v>
      </c>
      <c r="F69" s="5">
        <f t="shared" si="3"/>
        <v>5088.8888888888996</v>
      </c>
      <c r="G69" s="5">
        <f t="shared" si="4"/>
        <v>511666.66666666826</v>
      </c>
    </row>
    <row r="70" spans="2:7" x14ac:dyDescent="0.3">
      <c r="B70" s="6">
        <v>54</v>
      </c>
      <c r="C70" s="5">
        <f t="shared" si="1"/>
        <v>511666.66666666826</v>
      </c>
      <c r="D70" s="5">
        <f t="shared" si="2"/>
        <v>3411.1111111111218</v>
      </c>
      <c r="E70" s="5">
        <f t="shared" si="0"/>
        <v>1666.6666666666667</v>
      </c>
      <c r="F70" s="5">
        <f t="shared" si="3"/>
        <v>5077.7777777777883</v>
      </c>
      <c r="G70" s="5">
        <f t="shared" si="4"/>
        <v>510000.00000000157</v>
      </c>
    </row>
    <row r="71" spans="2:7" x14ac:dyDescent="0.3">
      <c r="B71" s="6">
        <v>55</v>
      </c>
      <c r="C71" s="5">
        <f t="shared" si="1"/>
        <v>510000.00000000157</v>
      </c>
      <c r="D71" s="5">
        <f t="shared" si="2"/>
        <v>3400.0000000000109</v>
      </c>
      <c r="E71" s="5">
        <f t="shared" si="0"/>
        <v>1666.6666666666667</v>
      </c>
      <c r="F71" s="5">
        <f t="shared" si="3"/>
        <v>5066.6666666666779</v>
      </c>
      <c r="G71" s="5">
        <f t="shared" si="4"/>
        <v>508333.33333333489</v>
      </c>
    </row>
    <row r="72" spans="2:7" x14ac:dyDescent="0.3">
      <c r="B72" s="6">
        <v>56</v>
      </c>
      <c r="C72" s="5">
        <f t="shared" si="1"/>
        <v>508333.33333333489</v>
      </c>
      <c r="D72" s="5">
        <f t="shared" si="2"/>
        <v>3388.8888888888996</v>
      </c>
      <c r="E72" s="5">
        <f t="shared" si="0"/>
        <v>1666.6666666666667</v>
      </c>
      <c r="F72" s="5">
        <f t="shared" si="3"/>
        <v>5055.5555555555666</v>
      </c>
      <c r="G72" s="5">
        <f t="shared" si="4"/>
        <v>506666.6666666682</v>
      </c>
    </row>
    <row r="73" spans="2:7" x14ac:dyDescent="0.3">
      <c r="B73" s="6">
        <v>57</v>
      </c>
      <c r="C73" s="5">
        <f t="shared" si="1"/>
        <v>506666.6666666682</v>
      </c>
      <c r="D73" s="5">
        <f t="shared" si="2"/>
        <v>3377.7777777777883</v>
      </c>
      <c r="E73" s="5">
        <f t="shared" si="0"/>
        <v>1666.6666666666667</v>
      </c>
      <c r="F73" s="5">
        <f t="shared" si="3"/>
        <v>5044.4444444444553</v>
      </c>
      <c r="G73" s="5">
        <f t="shared" si="4"/>
        <v>505000.00000000151</v>
      </c>
    </row>
    <row r="74" spans="2:7" x14ac:dyDescent="0.3">
      <c r="B74" s="6">
        <v>58</v>
      </c>
      <c r="C74" s="5">
        <f t="shared" si="1"/>
        <v>505000.00000000151</v>
      </c>
      <c r="D74" s="5">
        <f t="shared" si="2"/>
        <v>3366.666666666677</v>
      </c>
      <c r="E74" s="5">
        <f t="shared" si="0"/>
        <v>1666.6666666666667</v>
      </c>
      <c r="F74" s="5">
        <f t="shared" si="3"/>
        <v>5033.3333333333439</v>
      </c>
      <c r="G74" s="5">
        <f t="shared" si="4"/>
        <v>503333.33333333483</v>
      </c>
    </row>
    <row r="75" spans="2:7" x14ac:dyDescent="0.3">
      <c r="B75" s="6">
        <v>59</v>
      </c>
      <c r="C75" s="5">
        <f t="shared" si="1"/>
        <v>503333.33333333483</v>
      </c>
      <c r="D75" s="5">
        <f t="shared" si="2"/>
        <v>3355.5555555555657</v>
      </c>
      <c r="E75" s="5">
        <f t="shared" si="0"/>
        <v>1666.6666666666667</v>
      </c>
      <c r="F75" s="5">
        <f t="shared" si="3"/>
        <v>5022.2222222222326</v>
      </c>
      <c r="G75" s="5">
        <f t="shared" si="4"/>
        <v>501666.66666666814</v>
      </c>
    </row>
    <row r="76" spans="2:7" x14ac:dyDescent="0.3">
      <c r="B76" s="6">
        <v>60</v>
      </c>
      <c r="C76" s="5">
        <f t="shared" si="1"/>
        <v>501666.66666666814</v>
      </c>
      <c r="D76" s="5">
        <f t="shared" si="2"/>
        <v>3344.4444444444543</v>
      </c>
      <c r="E76" s="5">
        <f t="shared" si="0"/>
        <v>1666.6666666666667</v>
      </c>
      <c r="F76" s="5">
        <f t="shared" si="3"/>
        <v>5011.1111111111213</v>
      </c>
      <c r="G76" s="5">
        <f t="shared" si="4"/>
        <v>500000.00000000146</v>
      </c>
    </row>
    <row r="77" spans="2:7" x14ac:dyDescent="0.3">
      <c r="B77" s="6">
        <v>61</v>
      </c>
      <c r="C77" s="5">
        <f t="shared" si="1"/>
        <v>500000.00000000146</v>
      </c>
      <c r="D77" s="5">
        <f t="shared" si="2"/>
        <v>3333.333333333343</v>
      </c>
      <c r="E77" s="5">
        <f t="shared" si="0"/>
        <v>1666.6666666666667</v>
      </c>
      <c r="F77" s="5">
        <f t="shared" si="3"/>
        <v>5000.00000000001</v>
      </c>
      <c r="G77" s="5">
        <f t="shared" si="4"/>
        <v>498333.33333333477</v>
      </c>
    </row>
    <row r="78" spans="2:7" x14ac:dyDescent="0.3">
      <c r="B78" s="6">
        <v>62</v>
      </c>
      <c r="C78" s="5">
        <f t="shared" si="1"/>
        <v>498333.33333333477</v>
      </c>
      <c r="D78" s="5">
        <f t="shared" si="2"/>
        <v>3322.2222222222322</v>
      </c>
      <c r="E78" s="5">
        <f t="shared" si="0"/>
        <v>1666.6666666666667</v>
      </c>
      <c r="F78" s="5">
        <f t="shared" si="3"/>
        <v>4988.8888888888987</v>
      </c>
      <c r="G78" s="5">
        <f t="shared" si="4"/>
        <v>496666.66666666808</v>
      </c>
    </row>
    <row r="79" spans="2:7" x14ac:dyDescent="0.3">
      <c r="B79" s="6">
        <v>63</v>
      </c>
      <c r="C79" s="5">
        <f t="shared" si="1"/>
        <v>496666.66666666808</v>
      </c>
      <c r="D79" s="5">
        <f t="shared" si="2"/>
        <v>3311.1111111111209</v>
      </c>
      <c r="E79" s="5">
        <f t="shared" si="0"/>
        <v>1666.6666666666667</v>
      </c>
      <c r="F79" s="5">
        <f t="shared" si="3"/>
        <v>4977.7777777777874</v>
      </c>
      <c r="G79" s="5">
        <f t="shared" si="4"/>
        <v>495000.0000000014</v>
      </c>
    </row>
    <row r="80" spans="2:7" x14ac:dyDescent="0.3">
      <c r="B80" s="6">
        <v>64</v>
      </c>
      <c r="C80" s="5">
        <f t="shared" si="1"/>
        <v>495000.0000000014</v>
      </c>
      <c r="D80" s="5">
        <f t="shared" si="2"/>
        <v>3300.0000000000095</v>
      </c>
      <c r="E80" s="5">
        <f t="shared" si="0"/>
        <v>1666.6666666666667</v>
      </c>
      <c r="F80" s="5">
        <f t="shared" si="3"/>
        <v>4966.6666666666761</v>
      </c>
      <c r="G80" s="5">
        <f t="shared" si="4"/>
        <v>493333.33333333471</v>
      </c>
    </row>
    <row r="81" spans="2:7" x14ac:dyDescent="0.3">
      <c r="B81" s="6">
        <v>65</v>
      </c>
      <c r="C81" s="5">
        <f t="shared" si="1"/>
        <v>493333.33333333471</v>
      </c>
      <c r="D81" s="5">
        <f t="shared" si="2"/>
        <v>3288.8888888888982</v>
      </c>
      <c r="E81" s="5">
        <f t="shared" ref="E81:E144" si="5">IF(B81&lt;=$D$11,$D$2/$D$11,0)</f>
        <v>1666.6666666666667</v>
      </c>
      <c r="F81" s="5">
        <f t="shared" si="3"/>
        <v>4955.5555555555648</v>
      </c>
      <c r="G81" s="5">
        <f t="shared" si="4"/>
        <v>491666.66666666802</v>
      </c>
    </row>
    <row r="82" spans="2:7" x14ac:dyDescent="0.3">
      <c r="B82" s="6">
        <v>66</v>
      </c>
      <c r="C82" s="5">
        <f t="shared" si="1"/>
        <v>491666.66666666802</v>
      </c>
      <c r="D82" s="5">
        <f t="shared" si="2"/>
        <v>3277.7777777777869</v>
      </c>
      <c r="E82" s="5">
        <f t="shared" si="5"/>
        <v>1666.6666666666667</v>
      </c>
      <c r="F82" s="5">
        <f t="shared" si="3"/>
        <v>4944.4444444444534</v>
      </c>
      <c r="G82" s="5">
        <f t="shared" si="4"/>
        <v>490000.00000000134</v>
      </c>
    </row>
    <row r="83" spans="2:7" x14ac:dyDescent="0.3">
      <c r="B83" s="6">
        <v>67</v>
      </c>
      <c r="C83" s="5">
        <f t="shared" ref="C83:C146" si="6">G82</f>
        <v>490000.00000000134</v>
      </c>
      <c r="D83" s="5">
        <f t="shared" ref="D83:D114" si="7">$D$6/12*G82</f>
        <v>3266.6666666666756</v>
      </c>
      <c r="E83" s="5">
        <f t="shared" si="5"/>
        <v>1666.6666666666667</v>
      </c>
      <c r="F83" s="5">
        <f t="shared" ref="F83:F146" si="8">D83+E83</f>
        <v>4933.3333333333421</v>
      </c>
      <c r="G83" s="5">
        <f t="shared" ref="G83:G146" si="9">C83-E83</f>
        <v>488333.33333333465</v>
      </c>
    </row>
    <row r="84" spans="2:7" x14ac:dyDescent="0.3">
      <c r="B84" s="6">
        <v>68</v>
      </c>
      <c r="C84" s="5">
        <f t="shared" si="6"/>
        <v>488333.33333333465</v>
      </c>
      <c r="D84" s="5">
        <f t="shared" si="7"/>
        <v>3255.5555555555648</v>
      </c>
      <c r="E84" s="5">
        <f t="shared" si="5"/>
        <v>1666.6666666666667</v>
      </c>
      <c r="F84" s="5">
        <f t="shared" si="8"/>
        <v>4922.2222222222317</v>
      </c>
      <c r="G84" s="5">
        <f t="shared" si="9"/>
        <v>486666.66666666797</v>
      </c>
    </row>
    <row r="85" spans="2:7" x14ac:dyDescent="0.3">
      <c r="B85" s="6">
        <v>69</v>
      </c>
      <c r="C85" s="5">
        <f t="shared" si="6"/>
        <v>486666.66666666797</v>
      </c>
      <c r="D85" s="5">
        <f t="shared" si="7"/>
        <v>3244.4444444444534</v>
      </c>
      <c r="E85" s="5">
        <f t="shared" si="5"/>
        <v>1666.6666666666667</v>
      </c>
      <c r="F85" s="5">
        <f t="shared" si="8"/>
        <v>4911.1111111111204</v>
      </c>
      <c r="G85" s="5">
        <f t="shared" si="9"/>
        <v>485000.00000000128</v>
      </c>
    </row>
    <row r="86" spans="2:7" x14ac:dyDescent="0.3">
      <c r="B86" s="6">
        <v>70</v>
      </c>
      <c r="C86" s="5">
        <f t="shared" si="6"/>
        <v>485000.00000000128</v>
      </c>
      <c r="D86" s="5">
        <f t="shared" si="7"/>
        <v>3233.3333333333421</v>
      </c>
      <c r="E86" s="5">
        <f t="shared" si="5"/>
        <v>1666.6666666666667</v>
      </c>
      <c r="F86" s="5">
        <f t="shared" si="8"/>
        <v>4900.0000000000091</v>
      </c>
      <c r="G86" s="5">
        <f t="shared" si="9"/>
        <v>483333.33333333459</v>
      </c>
    </row>
    <row r="87" spans="2:7" x14ac:dyDescent="0.3">
      <c r="B87" s="6">
        <v>71</v>
      </c>
      <c r="C87" s="5">
        <f t="shared" si="6"/>
        <v>483333.33333333459</v>
      </c>
      <c r="D87" s="5">
        <f t="shared" si="7"/>
        <v>3222.2222222222308</v>
      </c>
      <c r="E87" s="5">
        <f t="shared" si="5"/>
        <v>1666.6666666666667</v>
      </c>
      <c r="F87" s="5">
        <f t="shared" si="8"/>
        <v>4888.8888888888978</v>
      </c>
      <c r="G87" s="5">
        <f t="shared" si="9"/>
        <v>481666.66666666791</v>
      </c>
    </row>
    <row r="88" spans="2:7" x14ac:dyDescent="0.3">
      <c r="B88" s="6">
        <v>72</v>
      </c>
      <c r="C88" s="5">
        <f t="shared" si="6"/>
        <v>481666.66666666791</v>
      </c>
      <c r="D88" s="5">
        <f t="shared" si="7"/>
        <v>3211.1111111111195</v>
      </c>
      <c r="E88" s="5">
        <f t="shared" si="5"/>
        <v>1666.6666666666667</v>
      </c>
      <c r="F88" s="5">
        <f t="shared" si="8"/>
        <v>4877.7777777777865</v>
      </c>
      <c r="G88" s="5">
        <f t="shared" si="9"/>
        <v>480000.00000000122</v>
      </c>
    </row>
    <row r="89" spans="2:7" x14ac:dyDescent="0.3">
      <c r="B89" s="6">
        <v>73</v>
      </c>
      <c r="C89" s="5">
        <f t="shared" si="6"/>
        <v>480000.00000000122</v>
      </c>
      <c r="D89" s="5">
        <f t="shared" si="7"/>
        <v>3200.0000000000082</v>
      </c>
      <c r="E89" s="5">
        <f t="shared" si="5"/>
        <v>1666.6666666666667</v>
      </c>
      <c r="F89" s="5">
        <f t="shared" si="8"/>
        <v>4866.6666666666752</v>
      </c>
      <c r="G89" s="5">
        <f t="shared" si="9"/>
        <v>478333.33333333454</v>
      </c>
    </row>
    <row r="90" spans="2:7" x14ac:dyDescent="0.3">
      <c r="B90" s="6">
        <v>74</v>
      </c>
      <c r="C90" s="5">
        <f t="shared" si="6"/>
        <v>478333.33333333454</v>
      </c>
      <c r="D90" s="5">
        <f t="shared" si="7"/>
        <v>3188.8888888888973</v>
      </c>
      <c r="E90" s="5">
        <f t="shared" si="5"/>
        <v>1666.6666666666667</v>
      </c>
      <c r="F90" s="5">
        <f t="shared" si="8"/>
        <v>4855.5555555555638</v>
      </c>
      <c r="G90" s="5">
        <f t="shared" si="9"/>
        <v>476666.66666666785</v>
      </c>
    </row>
    <row r="91" spans="2:7" x14ac:dyDescent="0.3">
      <c r="B91" s="6">
        <v>75</v>
      </c>
      <c r="C91" s="5">
        <f t="shared" si="6"/>
        <v>476666.66666666785</v>
      </c>
      <c r="D91" s="5">
        <f t="shared" si="7"/>
        <v>3177.777777777786</v>
      </c>
      <c r="E91" s="5">
        <f t="shared" si="5"/>
        <v>1666.6666666666667</v>
      </c>
      <c r="F91" s="5">
        <f t="shared" si="8"/>
        <v>4844.4444444444525</v>
      </c>
      <c r="G91" s="5">
        <f t="shared" si="9"/>
        <v>475000.00000000116</v>
      </c>
    </row>
    <row r="92" spans="2:7" x14ac:dyDescent="0.3">
      <c r="B92" s="6">
        <v>76</v>
      </c>
      <c r="C92" s="5">
        <f t="shared" si="6"/>
        <v>475000.00000000116</v>
      </c>
      <c r="D92" s="5">
        <f t="shared" si="7"/>
        <v>3166.6666666666747</v>
      </c>
      <c r="E92" s="5">
        <f t="shared" si="5"/>
        <v>1666.6666666666667</v>
      </c>
      <c r="F92" s="5">
        <f t="shared" si="8"/>
        <v>4833.3333333333412</v>
      </c>
      <c r="G92" s="5">
        <f t="shared" si="9"/>
        <v>473333.33333333448</v>
      </c>
    </row>
    <row r="93" spans="2:7" x14ac:dyDescent="0.3">
      <c r="B93" s="6">
        <v>77</v>
      </c>
      <c r="C93" s="5">
        <f t="shared" si="6"/>
        <v>473333.33333333448</v>
      </c>
      <c r="D93" s="5">
        <f t="shared" si="7"/>
        <v>3155.5555555555634</v>
      </c>
      <c r="E93" s="5">
        <f t="shared" si="5"/>
        <v>1666.6666666666667</v>
      </c>
      <c r="F93" s="5">
        <f t="shared" si="8"/>
        <v>4822.2222222222299</v>
      </c>
      <c r="G93" s="5">
        <f t="shared" si="9"/>
        <v>471666.66666666779</v>
      </c>
    </row>
    <row r="94" spans="2:7" x14ac:dyDescent="0.3">
      <c r="B94" s="6">
        <v>78</v>
      </c>
      <c r="C94" s="5">
        <f t="shared" si="6"/>
        <v>471666.66666666779</v>
      </c>
      <c r="D94" s="5">
        <f t="shared" si="7"/>
        <v>3144.4444444444521</v>
      </c>
      <c r="E94" s="5">
        <f t="shared" si="5"/>
        <v>1666.6666666666667</v>
      </c>
      <c r="F94" s="5">
        <f t="shared" si="8"/>
        <v>4811.1111111111186</v>
      </c>
      <c r="G94" s="5">
        <f t="shared" si="9"/>
        <v>470000.00000000111</v>
      </c>
    </row>
    <row r="95" spans="2:7" x14ac:dyDescent="0.3">
      <c r="B95" s="6">
        <v>79</v>
      </c>
      <c r="C95" s="5">
        <f t="shared" si="6"/>
        <v>470000.00000000111</v>
      </c>
      <c r="D95" s="5">
        <f t="shared" si="7"/>
        <v>3133.3333333333408</v>
      </c>
      <c r="E95" s="5">
        <f t="shared" si="5"/>
        <v>1666.6666666666667</v>
      </c>
      <c r="F95" s="5">
        <f t="shared" si="8"/>
        <v>4800.0000000000073</v>
      </c>
      <c r="G95" s="5">
        <f t="shared" si="9"/>
        <v>468333.33333333442</v>
      </c>
    </row>
    <row r="96" spans="2:7" x14ac:dyDescent="0.3">
      <c r="B96" s="6">
        <v>80</v>
      </c>
      <c r="C96" s="5">
        <f t="shared" si="6"/>
        <v>468333.33333333442</v>
      </c>
      <c r="D96" s="5">
        <f t="shared" si="7"/>
        <v>3122.2222222222294</v>
      </c>
      <c r="E96" s="5">
        <f t="shared" si="5"/>
        <v>1666.6666666666667</v>
      </c>
      <c r="F96" s="5">
        <f t="shared" si="8"/>
        <v>4788.888888888896</v>
      </c>
      <c r="G96" s="5">
        <f t="shared" si="9"/>
        <v>466666.66666666773</v>
      </c>
    </row>
    <row r="97" spans="2:7" x14ac:dyDescent="0.3">
      <c r="B97" s="6">
        <v>81</v>
      </c>
      <c r="C97" s="5">
        <f t="shared" si="6"/>
        <v>466666.66666666773</v>
      </c>
      <c r="D97" s="5">
        <f t="shared" si="7"/>
        <v>3111.1111111111186</v>
      </c>
      <c r="E97" s="5">
        <f t="shared" si="5"/>
        <v>1666.6666666666667</v>
      </c>
      <c r="F97" s="5">
        <f t="shared" si="8"/>
        <v>4777.7777777777856</v>
      </c>
      <c r="G97" s="5">
        <f t="shared" si="9"/>
        <v>465000.00000000105</v>
      </c>
    </row>
    <row r="98" spans="2:7" x14ac:dyDescent="0.3">
      <c r="B98" s="6">
        <v>82</v>
      </c>
      <c r="C98" s="5">
        <f t="shared" si="6"/>
        <v>465000.00000000105</v>
      </c>
      <c r="D98" s="5">
        <f t="shared" si="7"/>
        <v>3100.0000000000073</v>
      </c>
      <c r="E98" s="5">
        <f t="shared" si="5"/>
        <v>1666.6666666666667</v>
      </c>
      <c r="F98" s="5">
        <f t="shared" si="8"/>
        <v>4766.6666666666742</v>
      </c>
      <c r="G98" s="5">
        <f t="shared" si="9"/>
        <v>463333.33333333436</v>
      </c>
    </row>
    <row r="99" spans="2:7" x14ac:dyDescent="0.3">
      <c r="B99" s="6">
        <v>83</v>
      </c>
      <c r="C99" s="5">
        <f t="shared" si="6"/>
        <v>463333.33333333436</v>
      </c>
      <c r="D99" s="5">
        <f t="shared" si="7"/>
        <v>3088.888888888896</v>
      </c>
      <c r="E99" s="5">
        <f t="shared" si="5"/>
        <v>1666.6666666666667</v>
      </c>
      <c r="F99" s="5">
        <f t="shared" si="8"/>
        <v>4755.5555555555629</v>
      </c>
      <c r="G99" s="5">
        <f t="shared" si="9"/>
        <v>461666.66666666768</v>
      </c>
    </row>
    <row r="100" spans="2:7" x14ac:dyDescent="0.3">
      <c r="B100" s="6">
        <v>84</v>
      </c>
      <c r="C100" s="5">
        <f t="shared" si="6"/>
        <v>461666.66666666768</v>
      </c>
      <c r="D100" s="5">
        <f t="shared" si="7"/>
        <v>3077.7777777777846</v>
      </c>
      <c r="E100" s="5">
        <f t="shared" si="5"/>
        <v>1666.6666666666667</v>
      </c>
      <c r="F100" s="5">
        <f t="shared" si="8"/>
        <v>4744.4444444444516</v>
      </c>
      <c r="G100" s="5">
        <f t="shared" si="9"/>
        <v>460000.00000000099</v>
      </c>
    </row>
    <row r="101" spans="2:7" x14ac:dyDescent="0.3">
      <c r="B101" s="6">
        <v>85</v>
      </c>
      <c r="C101" s="5">
        <f t="shared" si="6"/>
        <v>460000.00000000099</v>
      </c>
      <c r="D101" s="5">
        <f t="shared" si="7"/>
        <v>3066.6666666666733</v>
      </c>
      <c r="E101" s="5">
        <f t="shared" si="5"/>
        <v>1666.6666666666667</v>
      </c>
      <c r="F101" s="5">
        <f t="shared" si="8"/>
        <v>4733.3333333333403</v>
      </c>
      <c r="G101" s="5">
        <f t="shared" si="9"/>
        <v>458333.3333333343</v>
      </c>
    </row>
    <row r="102" spans="2:7" x14ac:dyDescent="0.3">
      <c r="B102" s="6">
        <v>86</v>
      </c>
      <c r="C102" s="5">
        <f t="shared" si="6"/>
        <v>458333.3333333343</v>
      </c>
      <c r="D102" s="5">
        <f t="shared" si="7"/>
        <v>3055.555555555562</v>
      </c>
      <c r="E102" s="5">
        <f t="shared" si="5"/>
        <v>1666.6666666666667</v>
      </c>
      <c r="F102" s="5">
        <f t="shared" si="8"/>
        <v>4722.222222222229</v>
      </c>
      <c r="G102" s="5">
        <f t="shared" si="9"/>
        <v>456666.66666666762</v>
      </c>
    </row>
    <row r="103" spans="2:7" x14ac:dyDescent="0.3">
      <c r="B103" s="6">
        <v>87</v>
      </c>
      <c r="C103" s="5">
        <f t="shared" si="6"/>
        <v>456666.66666666762</v>
      </c>
      <c r="D103" s="5">
        <f t="shared" si="7"/>
        <v>3044.4444444444512</v>
      </c>
      <c r="E103" s="5">
        <f t="shared" si="5"/>
        <v>1666.6666666666667</v>
      </c>
      <c r="F103" s="5">
        <f t="shared" si="8"/>
        <v>4711.1111111111177</v>
      </c>
      <c r="G103" s="5">
        <f t="shared" si="9"/>
        <v>455000.00000000093</v>
      </c>
    </row>
    <row r="104" spans="2:7" x14ac:dyDescent="0.3">
      <c r="B104" s="6">
        <v>88</v>
      </c>
      <c r="C104" s="5">
        <f t="shared" si="6"/>
        <v>455000.00000000093</v>
      </c>
      <c r="D104" s="5">
        <f t="shared" si="7"/>
        <v>3033.3333333333399</v>
      </c>
      <c r="E104" s="5">
        <f t="shared" si="5"/>
        <v>1666.6666666666667</v>
      </c>
      <c r="F104" s="5">
        <f t="shared" si="8"/>
        <v>4700.0000000000064</v>
      </c>
      <c r="G104" s="5">
        <f t="shared" si="9"/>
        <v>453333.33333333425</v>
      </c>
    </row>
    <row r="105" spans="2:7" x14ac:dyDescent="0.3">
      <c r="B105" s="6">
        <v>89</v>
      </c>
      <c r="C105" s="5">
        <f t="shared" si="6"/>
        <v>453333.33333333425</v>
      </c>
      <c r="D105" s="5">
        <f t="shared" si="7"/>
        <v>3022.2222222222285</v>
      </c>
      <c r="E105" s="5">
        <f t="shared" si="5"/>
        <v>1666.6666666666667</v>
      </c>
      <c r="F105" s="5">
        <f t="shared" si="8"/>
        <v>4688.8888888888951</v>
      </c>
      <c r="G105" s="5">
        <f t="shared" si="9"/>
        <v>451666.66666666756</v>
      </c>
    </row>
    <row r="106" spans="2:7" x14ac:dyDescent="0.3">
      <c r="B106" s="6">
        <v>90</v>
      </c>
      <c r="C106" s="5">
        <f t="shared" si="6"/>
        <v>451666.66666666756</v>
      </c>
      <c r="D106" s="5">
        <f t="shared" si="7"/>
        <v>3011.1111111111172</v>
      </c>
      <c r="E106" s="5">
        <f t="shared" si="5"/>
        <v>1666.6666666666667</v>
      </c>
      <c r="F106" s="5">
        <f t="shared" si="8"/>
        <v>4677.7777777777837</v>
      </c>
      <c r="G106" s="5">
        <f t="shared" si="9"/>
        <v>450000.00000000087</v>
      </c>
    </row>
    <row r="107" spans="2:7" x14ac:dyDescent="0.3">
      <c r="B107" s="6">
        <v>91</v>
      </c>
      <c r="C107" s="5">
        <f t="shared" si="6"/>
        <v>450000.00000000087</v>
      </c>
      <c r="D107" s="5">
        <f t="shared" si="7"/>
        <v>3000.0000000000059</v>
      </c>
      <c r="E107" s="5">
        <f t="shared" si="5"/>
        <v>1666.6666666666667</v>
      </c>
      <c r="F107" s="5">
        <f t="shared" si="8"/>
        <v>4666.6666666666724</v>
      </c>
      <c r="G107" s="5">
        <f t="shared" si="9"/>
        <v>448333.33333333419</v>
      </c>
    </row>
    <row r="108" spans="2:7" x14ac:dyDescent="0.3">
      <c r="B108" s="6">
        <v>92</v>
      </c>
      <c r="C108" s="5">
        <f t="shared" si="6"/>
        <v>448333.33333333419</v>
      </c>
      <c r="D108" s="5">
        <f t="shared" si="7"/>
        <v>2988.8888888888946</v>
      </c>
      <c r="E108" s="5">
        <f t="shared" si="5"/>
        <v>1666.6666666666667</v>
      </c>
      <c r="F108" s="5">
        <f t="shared" si="8"/>
        <v>4655.5555555555611</v>
      </c>
      <c r="G108" s="5">
        <f t="shared" si="9"/>
        <v>446666.6666666675</v>
      </c>
    </row>
    <row r="109" spans="2:7" x14ac:dyDescent="0.3">
      <c r="B109" s="6">
        <v>93</v>
      </c>
      <c r="C109" s="5">
        <f t="shared" si="6"/>
        <v>446666.6666666675</v>
      </c>
      <c r="D109" s="5">
        <f t="shared" si="7"/>
        <v>2977.7777777777837</v>
      </c>
      <c r="E109" s="5">
        <f t="shared" si="5"/>
        <v>1666.6666666666667</v>
      </c>
      <c r="F109" s="5">
        <f t="shared" si="8"/>
        <v>4644.4444444444507</v>
      </c>
      <c r="G109" s="5">
        <f t="shared" si="9"/>
        <v>445000.00000000081</v>
      </c>
    </row>
    <row r="110" spans="2:7" x14ac:dyDescent="0.3">
      <c r="B110" s="6">
        <v>94</v>
      </c>
      <c r="C110" s="5">
        <f t="shared" si="6"/>
        <v>445000.00000000081</v>
      </c>
      <c r="D110" s="5">
        <f t="shared" si="7"/>
        <v>2966.6666666666724</v>
      </c>
      <c r="E110" s="5">
        <f t="shared" si="5"/>
        <v>1666.6666666666667</v>
      </c>
      <c r="F110" s="5">
        <f t="shared" si="8"/>
        <v>4633.3333333333394</v>
      </c>
      <c r="G110" s="5">
        <f t="shared" si="9"/>
        <v>443333.33333333413</v>
      </c>
    </row>
    <row r="111" spans="2:7" x14ac:dyDescent="0.3">
      <c r="B111" s="6">
        <v>95</v>
      </c>
      <c r="C111" s="5">
        <f t="shared" si="6"/>
        <v>443333.33333333413</v>
      </c>
      <c r="D111" s="5">
        <f t="shared" si="7"/>
        <v>2955.5555555555611</v>
      </c>
      <c r="E111" s="5">
        <f t="shared" si="5"/>
        <v>1666.6666666666667</v>
      </c>
      <c r="F111" s="5">
        <f t="shared" si="8"/>
        <v>4622.2222222222281</v>
      </c>
      <c r="G111" s="5">
        <f t="shared" si="9"/>
        <v>441666.66666666744</v>
      </c>
    </row>
    <row r="112" spans="2:7" x14ac:dyDescent="0.3">
      <c r="B112" s="6">
        <v>96</v>
      </c>
      <c r="C112" s="5">
        <f t="shared" si="6"/>
        <v>441666.66666666744</v>
      </c>
      <c r="D112" s="5">
        <f t="shared" si="7"/>
        <v>2944.4444444444498</v>
      </c>
      <c r="E112" s="5">
        <f t="shared" si="5"/>
        <v>1666.6666666666667</v>
      </c>
      <c r="F112" s="5">
        <f t="shared" si="8"/>
        <v>4611.1111111111168</v>
      </c>
      <c r="G112" s="5">
        <f t="shared" si="9"/>
        <v>440000.00000000076</v>
      </c>
    </row>
    <row r="113" spans="2:7" x14ac:dyDescent="0.3">
      <c r="B113" s="6">
        <v>97</v>
      </c>
      <c r="C113" s="5">
        <f t="shared" si="6"/>
        <v>440000.00000000076</v>
      </c>
      <c r="D113" s="5">
        <f t="shared" si="7"/>
        <v>2933.3333333333385</v>
      </c>
      <c r="E113" s="5">
        <f t="shared" si="5"/>
        <v>1666.6666666666667</v>
      </c>
      <c r="F113" s="5">
        <f t="shared" si="8"/>
        <v>4600.0000000000055</v>
      </c>
      <c r="G113" s="5">
        <f t="shared" si="9"/>
        <v>438333.33333333407</v>
      </c>
    </row>
    <row r="114" spans="2:7" x14ac:dyDescent="0.3">
      <c r="B114" s="6">
        <v>98</v>
      </c>
      <c r="C114" s="5">
        <f t="shared" si="6"/>
        <v>438333.33333333407</v>
      </c>
      <c r="D114" s="5">
        <f t="shared" si="7"/>
        <v>2922.2222222222272</v>
      </c>
      <c r="E114" s="5">
        <f t="shared" si="5"/>
        <v>1666.6666666666667</v>
      </c>
      <c r="F114" s="5">
        <f t="shared" si="8"/>
        <v>4588.8888888888941</v>
      </c>
      <c r="G114" s="5">
        <f t="shared" si="9"/>
        <v>436666.66666666738</v>
      </c>
    </row>
    <row r="115" spans="2:7" x14ac:dyDescent="0.3">
      <c r="B115" s="6">
        <v>99</v>
      </c>
      <c r="C115" s="5">
        <f t="shared" si="6"/>
        <v>436666.66666666738</v>
      </c>
      <c r="D115" s="5">
        <f t="shared" ref="D115:D146" si="10">$D$6/12*G114</f>
        <v>2911.1111111111159</v>
      </c>
      <c r="E115" s="5">
        <f t="shared" si="5"/>
        <v>1666.6666666666667</v>
      </c>
      <c r="F115" s="5">
        <f t="shared" si="8"/>
        <v>4577.7777777777828</v>
      </c>
      <c r="G115" s="5">
        <f t="shared" si="9"/>
        <v>435000.0000000007</v>
      </c>
    </row>
    <row r="116" spans="2:7" x14ac:dyDescent="0.3">
      <c r="B116" s="6">
        <v>100</v>
      </c>
      <c r="C116" s="5">
        <f t="shared" si="6"/>
        <v>435000.0000000007</v>
      </c>
      <c r="D116" s="5">
        <f t="shared" si="10"/>
        <v>2900.000000000005</v>
      </c>
      <c r="E116" s="5">
        <f t="shared" si="5"/>
        <v>1666.6666666666667</v>
      </c>
      <c r="F116" s="5">
        <f t="shared" si="8"/>
        <v>4566.6666666666715</v>
      </c>
      <c r="G116" s="5">
        <f t="shared" si="9"/>
        <v>433333.33333333401</v>
      </c>
    </row>
    <row r="117" spans="2:7" x14ac:dyDescent="0.3">
      <c r="B117" s="6">
        <v>101</v>
      </c>
      <c r="C117" s="5">
        <f t="shared" si="6"/>
        <v>433333.33333333401</v>
      </c>
      <c r="D117" s="5">
        <f t="shared" si="10"/>
        <v>2888.8888888888937</v>
      </c>
      <c r="E117" s="5">
        <f t="shared" si="5"/>
        <v>1666.6666666666667</v>
      </c>
      <c r="F117" s="5">
        <f t="shared" si="8"/>
        <v>4555.5555555555602</v>
      </c>
      <c r="G117" s="5">
        <f t="shared" si="9"/>
        <v>431666.66666666733</v>
      </c>
    </row>
    <row r="118" spans="2:7" x14ac:dyDescent="0.3">
      <c r="B118" s="6">
        <v>102</v>
      </c>
      <c r="C118" s="5">
        <f t="shared" si="6"/>
        <v>431666.66666666733</v>
      </c>
      <c r="D118" s="5">
        <f t="shared" si="10"/>
        <v>2877.7777777777824</v>
      </c>
      <c r="E118" s="5">
        <f t="shared" si="5"/>
        <v>1666.6666666666667</v>
      </c>
      <c r="F118" s="5">
        <f t="shared" si="8"/>
        <v>4544.4444444444489</v>
      </c>
      <c r="G118" s="5">
        <f t="shared" si="9"/>
        <v>430000.00000000064</v>
      </c>
    </row>
    <row r="119" spans="2:7" x14ac:dyDescent="0.3">
      <c r="B119" s="6">
        <v>103</v>
      </c>
      <c r="C119" s="5">
        <f t="shared" si="6"/>
        <v>430000.00000000064</v>
      </c>
      <c r="D119" s="5">
        <f t="shared" si="10"/>
        <v>2866.6666666666711</v>
      </c>
      <c r="E119" s="5">
        <f t="shared" si="5"/>
        <v>1666.6666666666667</v>
      </c>
      <c r="F119" s="5">
        <f t="shared" si="8"/>
        <v>4533.3333333333376</v>
      </c>
      <c r="G119" s="5">
        <f t="shared" si="9"/>
        <v>428333.33333333395</v>
      </c>
    </row>
    <row r="120" spans="2:7" x14ac:dyDescent="0.3">
      <c r="B120" s="6">
        <v>104</v>
      </c>
      <c r="C120" s="5">
        <f t="shared" si="6"/>
        <v>428333.33333333395</v>
      </c>
      <c r="D120" s="5">
        <f t="shared" si="10"/>
        <v>2855.5555555555597</v>
      </c>
      <c r="E120" s="5">
        <f t="shared" si="5"/>
        <v>1666.6666666666667</v>
      </c>
      <c r="F120" s="5">
        <f t="shared" si="8"/>
        <v>4522.2222222222263</v>
      </c>
      <c r="G120" s="5">
        <f t="shared" si="9"/>
        <v>426666.66666666727</v>
      </c>
    </row>
    <row r="121" spans="2:7" x14ac:dyDescent="0.3">
      <c r="B121" s="6">
        <v>105</v>
      </c>
      <c r="C121" s="5">
        <f t="shared" si="6"/>
        <v>426666.66666666727</v>
      </c>
      <c r="D121" s="5">
        <f t="shared" si="10"/>
        <v>2844.4444444444484</v>
      </c>
      <c r="E121" s="5">
        <f t="shared" si="5"/>
        <v>1666.6666666666667</v>
      </c>
      <c r="F121" s="5">
        <f t="shared" si="8"/>
        <v>4511.111111111115</v>
      </c>
      <c r="G121" s="5">
        <f t="shared" si="9"/>
        <v>425000.00000000058</v>
      </c>
    </row>
    <row r="122" spans="2:7" x14ac:dyDescent="0.3">
      <c r="B122" s="6">
        <v>106</v>
      </c>
      <c r="C122" s="5">
        <f t="shared" si="6"/>
        <v>425000.00000000058</v>
      </c>
      <c r="D122" s="5">
        <f t="shared" si="10"/>
        <v>2833.3333333333376</v>
      </c>
      <c r="E122" s="5">
        <f t="shared" si="5"/>
        <v>1666.6666666666667</v>
      </c>
      <c r="F122" s="5">
        <f t="shared" si="8"/>
        <v>4500.0000000000045</v>
      </c>
      <c r="G122" s="5">
        <f t="shared" si="9"/>
        <v>423333.3333333339</v>
      </c>
    </row>
    <row r="123" spans="2:7" x14ac:dyDescent="0.3">
      <c r="B123" s="6">
        <v>107</v>
      </c>
      <c r="C123" s="5">
        <f t="shared" si="6"/>
        <v>423333.3333333339</v>
      </c>
      <c r="D123" s="5">
        <f t="shared" si="10"/>
        <v>2822.2222222222263</v>
      </c>
      <c r="E123" s="5">
        <f t="shared" si="5"/>
        <v>1666.6666666666667</v>
      </c>
      <c r="F123" s="5">
        <f t="shared" si="8"/>
        <v>4488.8888888888932</v>
      </c>
      <c r="G123" s="5">
        <f t="shared" si="9"/>
        <v>421666.66666666721</v>
      </c>
    </row>
    <row r="124" spans="2:7" x14ac:dyDescent="0.3">
      <c r="B124" s="6">
        <v>108</v>
      </c>
      <c r="C124" s="5">
        <f t="shared" si="6"/>
        <v>421666.66666666721</v>
      </c>
      <c r="D124" s="5">
        <f t="shared" si="10"/>
        <v>2811.111111111115</v>
      </c>
      <c r="E124" s="5">
        <f t="shared" si="5"/>
        <v>1666.6666666666667</v>
      </c>
      <c r="F124" s="5">
        <f t="shared" si="8"/>
        <v>4477.7777777777819</v>
      </c>
      <c r="G124" s="5">
        <f t="shared" si="9"/>
        <v>420000.00000000052</v>
      </c>
    </row>
    <row r="125" spans="2:7" x14ac:dyDescent="0.3">
      <c r="B125" s="6">
        <v>109</v>
      </c>
      <c r="C125" s="5">
        <f t="shared" si="6"/>
        <v>420000.00000000052</v>
      </c>
      <c r="D125" s="5">
        <f t="shared" si="10"/>
        <v>2800.0000000000036</v>
      </c>
      <c r="E125" s="5">
        <f t="shared" si="5"/>
        <v>1666.6666666666667</v>
      </c>
      <c r="F125" s="5">
        <f t="shared" si="8"/>
        <v>4466.6666666666706</v>
      </c>
      <c r="G125" s="5">
        <f t="shared" si="9"/>
        <v>418333.33333333384</v>
      </c>
    </row>
    <row r="126" spans="2:7" x14ac:dyDescent="0.3">
      <c r="B126" s="6">
        <v>110</v>
      </c>
      <c r="C126" s="5">
        <f t="shared" si="6"/>
        <v>418333.33333333384</v>
      </c>
      <c r="D126" s="5">
        <f t="shared" si="10"/>
        <v>2788.8888888888923</v>
      </c>
      <c r="E126" s="5">
        <f t="shared" si="5"/>
        <v>1666.6666666666667</v>
      </c>
      <c r="F126" s="5">
        <f t="shared" si="8"/>
        <v>4455.5555555555593</v>
      </c>
      <c r="G126" s="5">
        <f t="shared" si="9"/>
        <v>416666.66666666715</v>
      </c>
    </row>
    <row r="127" spans="2:7" x14ac:dyDescent="0.3">
      <c r="B127" s="6">
        <v>111</v>
      </c>
      <c r="C127" s="5">
        <f t="shared" si="6"/>
        <v>416666.66666666715</v>
      </c>
      <c r="D127" s="5">
        <f t="shared" si="10"/>
        <v>2777.777777777781</v>
      </c>
      <c r="E127" s="5">
        <f t="shared" si="5"/>
        <v>1666.6666666666667</v>
      </c>
      <c r="F127" s="5">
        <f t="shared" si="8"/>
        <v>4444.444444444448</v>
      </c>
      <c r="G127" s="5">
        <f t="shared" si="9"/>
        <v>415000.00000000047</v>
      </c>
    </row>
    <row r="128" spans="2:7" x14ac:dyDescent="0.3">
      <c r="B128" s="6">
        <v>112</v>
      </c>
      <c r="C128" s="5">
        <f t="shared" si="6"/>
        <v>415000.00000000047</v>
      </c>
      <c r="D128" s="5">
        <f t="shared" si="10"/>
        <v>2766.6666666666702</v>
      </c>
      <c r="E128" s="5">
        <f t="shared" si="5"/>
        <v>1666.6666666666667</v>
      </c>
      <c r="F128" s="5">
        <f t="shared" si="8"/>
        <v>4433.3333333333367</v>
      </c>
      <c r="G128" s="5">
        <f t="shared" si="9"/>
        <v>413333.33333333378</v>
      </c>
    </row>
    <row r="129" spans="2:7" x14ac:dyDescent="0.3">
      <c r="B129" s="6">
        <v>113</v>
      </c>
      <c r="C129" s="5">
        <f t="shared" si="6"/>
        <v>413333.33333333378</v>
      </c>
      <c r="D129" s="5">
        <f t="shared" si="10"/>
        <v>2755.5555555555588</v>
      </c>
      <c r="E129" s="5">
        <f t="shared" si="5"/>
        <v>1666.6666666666667</v>
      </c>
      <c r="F129" s="5">
        <f t="shared" si="8"/>
        <v>4422.2222222222254</v>
      </c>
      <c r="G129" s="5">
        <f t="shared" si="9"/>
        <v>411666.66666666709</v>
      </c>
    </row>
    <row r="130" spans="2:7" x14ac:dyDescent="0.3">
      <c r="B130" s="6">
        <v>114</v>
      </c>
      <c r="C130" s="5">
        <f t="shared" si="6"/>
        <v>411666.66666666709</v>
      </c>
      <c r="D130" s="5">
        <f t="shared" si="10"/>
        <v>2744.4444444444475</v>
      </c>
      <c r="E130" s="5">
        <f t="shared" si="5"/>
        <v>1666.6666666666667</v>
      </c>
      <c r="F130" s="5">
        <f t="shared" si="8"/>
        <v>4411.111111111114</v>
      </c>
      <c r="G130" s="5">
        <f t="shared" si="9"/>
        <v>410000.00000000041</v>
      </c>
    </row>
    <row r="131" spans="2:7" x14ac:dyDescent="0.3">
      <c r="B131" s="6">
        <v>115</v>
      </c>
      <c r="C131" s="5">
        <f t="shared" si="6"/>
        <v>410000.00000000041</v>
      </c>
      <c r="D131" s="5">
        <f t="shared" si="10"/>
        <v>2733.3333333333362</v>
      </c>
      <c r="E131" s="5">
        <f t="shared" si="5"/>
        <v>1666.6666666666667</v>
      </c>
      <c r="F131" s="5">
        <f t="shared" si="8"/>
        <v>4400.0000000000027</v>
      </c>
      <c r="G131" s="5">
        <f t="shared" si="9"/>
        <v>408333.33333333372</v>
      </c>
    </row>
    <row r="132" spans="2:7" x14ac:dyDescent="0.3">
      <c r="B132" s="6">
        <v>116</v>
      </c>
      <c r="C132" s="5">
        <f t="shared" si="6"/>
        <v>408333.33333333372</v>
      </c>
      <c r="D132" s="5">
        <f t="shared" si="10"/>
        <v>2722.2222222222249</v>
      </c>
      <c r="E132" s="5">
        <f t="shared" si="5"/>
        <v>1666.6666666666667</v>
      </c>
      <c r="F132" s="5">
        <f t="shared" si="8"/>
        <v>4388.8888888888914</v>
      </c>
      <c r="G132" s="5">
        <f t="shared" si="9"/>
        <v>406666.66666666704</v>
      </c>
    </row>
    <row r="133" spans="2:7" x14ac:dyDescent="0.3">
      <c r="B133" s="6">
        <v>117</v>
      </c>
      <c r="C133" s="5">
        <f t="shared" si="6"/>
        <v>406666.66666666704</v>
      </c>
      <c r="D133" s="5">
        <f t="shared" si="10"/>
        <v>2711.1111111111136</v>
      </c>
      <c r="E133" s="5">
        <f t="shared" si="5"/>
        <v>1666.6666666666667</v>
      </c>
      <c r="F133" s="5">
        <f t="shared" si="8"/>
        <v>4377.7777777777801</v>
      </c>
      <c r="G133" s="5">
        <f t="shared" si="9"/>
        <v>405000.00000000035</v>
      </c>
    </row>
    <row r="134" spans="2:7" x14ac:dyDescent="0.3">
      <c r="B134" s="6">
        <v>118</v>
      </c>
      <c r="C134" s="5">
        <f t="shared" si="6"/>
        <v>405000.00000000035</v>
      </c>
      <c r="D134" s="5">
        <f t="shared" si="10"/>
        <v>2700.0000000000027</v>
      </c>
      <c r="E134" s="5">
        <f t="shared" si="5"/>
        <v>1666.6666666666667</v>
      </c>
      <c r="F134" s="5">
        <f t="shared" si="8"/>
        <v>4366.6666666666697</v>
      </c>
      <c r="G134" s="5">
        <f t="shared" si="9"/>
        <v>403333.33333333366</v>
      </c>
    </row>
    <row r="135" spans="2:7" x14ac:dyDescent="0.3">
      <c r="B135" s="6">
        <v>119</v>
      </c>
      <c r="C135" s="5">
        <f t="shared" si="6"/>
        <v>403333.33333333366</v>
      </c>
      <c r="D135" s="5">
        <f t="shared" si="10"/>
        <v>2688.8888888888914</v>
      </c>
      <c r="E135" s="5">
        <f t="shared" si="5"/>
        <v>1666.6666666666667</v>
      </c>
      <c r="F135" s="5">
        <f t="shared" si="8"/>
        <v>4355.5555555555584</v>
      </c>
      <c r="G135" s="5">
        <f t="shared" si="9"/>
        <v>401666.66666666698</v>
      </c>
    </row>
    <row r="136" spans="2:7" x14ac:dyDescent="0.3">
      <c r="B136" s="6">
        <v>120</v>
      </c>
      <c r="C136" s="5">
        <f t="shared" si="6"/>
        <v>401666.66666666698</v>
      </c>
      <c r="D136" s="5">
        <f t="shared" si="10"/>
        <v>2677.7777777777801</v>
      </c>
      <c r="E136" s="5">
        <f t="shared" si="5"/>
        <v>1666.6666666666667</v>
      </c>
      <c r="F136" s="5">
        <f t="shared" si="8"/>
        <v>4344.4444444444471</v>
      </c>
      <c r="G136" s="5">
        <f t="shared" si="9"/>
        <v>400000.00000000029</v>
      </c>
    </row>
    <row r="137" spans="2:7" x14ac:dyDescent="0.3">
      <c r="B137" s="6">
        <v>121</v>
      </c>
      <c r="C137" s="5">
        <f t="shared" si="6"/>
        <v>400000.00000000029</v>
      </c>
      <c r="D137" s="5">
        <f t="shared" si="10"/>
        <v>2666.6666666666688</v>
      </c>
      <c r="E137" s="5">
        <f t="shared" si="5"/>
        <v>1666.6666666666667</v>
      </c>
      <c r="F137" s="5">
        <f t="shared" si="8"/>
        <v>4333.3333333333358</v>
      </c>
      <c r="G137" s="5">
        <f t="shared" si="9"/>
        <v>398333.3333333336</v>
      </c>
    </row>
    <row r="138" spans="2:7" x14ac:dyDescent="0.3">
      <c r="B138" s="6">
        <v>122</v>
      </c>
      <c r="C138" s="5">
        <f t="shared" si="6"/>
        <v>398333.3333333336</v>
      </c>
      <c r="D138" s="5">
        <f t="shared" si="10"/>
        <v>2655.5555555555575</v>
      </c>
      <c r="E138" s="5">
        <f t="shared" si="5"/>
        <v>1666.6666666666667</v>
      </c>
      <c r="F138" s="5">
        <f t="shared" si="8"/>
        <v>4322.2222222222244</v>
      </c>
      <c r="G138" s="5">
        <f t="shared" si="9"/>
        <v>396666.66666666692</v>
      </c>
    </row>
    <row r="139" spans="2:7" x14ac:dyDescent="0.3">
      <c r="B139" s="6">
        <v>123</v>
      </c>
      <c r="C139" s="5">
        <f t="shared" si="6"/>
        <v>396666.66666666692</v>
      </c>
      <c r="D139" s="5">
        <f t="shared" si="10"/>
        <v>2644.4444444444462</v>
      </c>
      <c r="E139" s="5">
        <f t="shared" si="5"/>
        <v>1666.6666666666667</v>
      </c>
      <c r="F139" s="5">
        <f t="shared" si="8"/>
        <v>4311.1111111111131</v>
      </c>
      <c r="G139" s="5">
        <f t="shared" si="9"/>
        <v>395000.00000000023</v>
      </c>
    </row>
    <row r="140" spans="2:7" x14ac:dyDescent="0.3">
      <c r="B140" s="6">
        <v>124</v>
      </c>
      <c r="C140" s="5">
        <f t="shared" si="6"/>
        <v>395000.00000000023</v>
      </c>
      <c r="D140" s="5">
        <f t="shared" si="10"/>
        <v>2633.3333333333348</v>
      </c>
      <c r="E140" s="5">
        <f t="shared" si="5"/>
        <v>1666.6666666666667</v>
      </c>
      <c r="F140" s="5">
        <f t="shared" si="8"/>
        <v>4300.0000000000018</v>
      </c>
      <c r="G140" s="5">
        <f t="shared" si="9"/>
        <v>393333.33333333355</v>
      </c>
    </row>
    <row r="141" spans="2:7" x14ac:dyDescent="0.3">
      <c r="B141" s="6">
        <v>125</v>
      </c>
      <c r="C141" s="5">
        <f t="shared" si="6"/>
        <v>393333.33333333355</v>
      </c>
      <c r="D141" s="5">
        <f t="shared" si="10"/>
        <v>2622.222222222224</v>
      </c>
      <c r="E141" s="5">
        <f t="shared" si="5"/>
        <v>1666.6666666666667</v>
      </c>
      <c r="F141" s="5">
        <f t="shared" si="8"/>
        <v>4288.8888888888905</v>
      </c>
      <c r="G141" s="5">
        <f t="shared" si="9"/>
        <v>391666.66666666686</v>
      </c>
    </row>
    <row r="142" spans="2:7" x14ac:dyDescent="0.3">
      <c r="B142" s="6">
        <v>126</v>
      </c>
      <c r="C142" s="5">
        <f t="shared" si="6"/>
        <v>391666.66666666686</v>
      </c>
      <c r="D142" s="5">
        <f t="shared" si="10"/>
        <v>2611.1111111111127</v>
      </c>
      <c r="E142" s="5">
        <f t="shared" si="5"/>
        <v>1666.6666666666667</v>
      </c>
      <c r="F142" s="5">
        <f t="shared" si="8"/>
        <v>4277.7777777777792</v>
      </c>
      <c r="G142" s="5">
        <f t="shared" si="9"/>
        <v>390000.00000000017</v>
      </c>
    </row>
    <row r="143" spans="2:7" x14ac:dyDescent="0.3">
      <c r="B143" s="6">
        <v>127</v>
      </c>
      <c r="C143" s="5">
        <f t="shared" si="6"/>
        <v>390000.00000000017</v>
      </c>
      <c r="D143" s="5">
        <f t="shared" si="10"/>
        <v>2600.0000000000014</v>
      </c>
      <c r="E143" s="5">
        <f t="shared" si="5"/>
        <v>1666.6666666666667</v>
      </c>
      <c r="F143" s="5">
        <f t="shared" si="8"/>
        <v>4266.6666666666679</v>
      </c>
      <c r="G143" s="5">
        <f t="shared" si="9"/>
        <v>388333.33333333349</v>
      </c>
    </row>
    <row r="144" spans="2:7" x14ac:dyDescent="0.3">
      <c r="B144" s="6">
        <v>128</v>
      </c>
      <c r="C144" s="5">
        <f t="shared" si="6"/>
        <v>388333.33333333349</v>
      </c>
      <c r="D144" s="5">
        <f t="shared" si="10"/>
        <v>2588.8888888888901</v>
      </c>
      <c r="E144" s="5">
        <f t="shared" si="5"/>
        <v>1666.6666666666667</v>
      </c>
      <c r="F144" s="5">
        <f t="shared" si="8"/>
        <v>4255.5555555555566</v>
      </c>
      <c r="G144" s="5">
        <f t="shared" si="9"/>
        <v>386666.6666666668</v>
      </c>
    </row>
    <row r="145" spans="2:7" x14ac:dyDescent="0.3">
      <c r="B145" s="6">
        <v>129</v>
      </c>
      <c r="C145" s="5">
        <f t="shared" si="6"/>
        <v>386666.6666666668</v>
      </c>
      <c r="D145" s="5">
        <f t="shared" si="10"/>
        <v>2577.7777777777787</v>
      </c>
      <c r="E145" s="5">
        <f t="shared" ref="E145:E208" si="11">IF(B145&lt;=$D$11,$D$2/$D$11,0)</f>
        <v>1666.6666666666667</v>
      </c>
      <c r="F145" s="5">
        <f t="shared" si="8"/>
        <v>4244.4444444444453</v>
      </c>
      <c r="G145" s="5">
        <f t="shared" si="9"/>
        <v>385000.00000000012</v>
      </c>
    </row>
    <row r="146" spans="2:7" x14ac:dyDescent="0.3">
      <c r="B146" s="6">
        <v>130</v>
      </c>
      <c r="C146" s="5">
        <f t="shared" si="6"/>
        <v>385000.00000000012</v>
      </c>
      <c r="D146" s="5">
        <f t="shared" si="10"/>
        <v>2566.6666666666674</v>
      </c>
      <c r="E146" s="5">
        <f t="shared" si="11"/>
        <v>1666.6666666666667</v>
      </c>
      <c r="F146" s="5">
        <f t="shared" si="8"/>
        <v>4233.3333333333339</v>
      </c>
      <c r="G146" s="5">
        <f t="shared" si="9"/>
        <v>383333.33333333343</v>
      </c>
    </row>
    <row r="147" spans="2:7" x14ac:dyDescent="0.3">
      <c r="B147" s="6">
        <v>131</v>
      </c>
      <c r="C147" s="5">
        <f t="shared" ref="C147:C210" si="12">G146</f>
        <v>383333.33333333343</v>
      </c>
      <c r="D147" s="5">
        <f t="shared" ref="D147:D210" si="13">$D$6/12*G146</f>
        <v>2555.5555555555566</v>
      </c>
      <c r="E147" s="5">
        <f t="shared" si="11"/>
        <v>1666.6666666666667</v>
      </c>
      <c r="F147" s="5">
        <f t="shared" ref="F147:F210" si="14">D147+E147</f>
        <v>4222.2222222222235</v>
      </c>
      <c r="G147" s="5">
        <f t="shared" ref="G147:G210" si="15">C147-E147</f>
        <v>381666.66666666674</v>
      </c>
    </row>
    <row r="148" spans="2:7" x14ac:dyDescent="0.3">
      <c r="B148" s="6">
        <v>132</v>
      </c>
      <c r="C148" s="5">
        <f t="shared" si="12"/>
        <v>381666.66666666674</v>
      </c>
      <c r="D148" s="5">
        <f t="shared" si="13"/>
        <v>2544.4444444444453</v>
      </c>
      <c r="E148" s="5">
        <f t="shared" si="11"/>
        <v>1666.6666666666667</v>
      </c>
      <c r="F148" s="5">
        <f t="shared" si="14"/>
        <v>4211.1111111111122</v>
      </c>
      <c r="G148" s="5">
        <f t="shared" si="15"/>
        <v>380000.00000000006</v>
      </c>
    </row>
    <row r="149" spans="2:7" x14ac:dyDescent="0.3">
      <c r="B149" s="6">
        <v>133</v>
      </c>
      <c r="C149" s="5">
        <f t="shared" si="12"/>
        <v>380000.00000000006</v>
      </c>
      <c r="D149" s="5">
        <f t="shared" si="13"/>
        <v>2533.3333333333339</v>
      </c>
      <c r="E149" s="5">
        <f t="shared" si="11"/>
        <v>1666.6666666666667</v>
      </c>
      <c r="F149" s="5">
        <f t="shared" si="14"/>
        <v>4200.0000000000009</v>
      </c>
      <c r="G149" s="5">
        <f t="shared" si="15"/>
        <v>378333.33333333337</v>
      </c>
    </row>
    <row r="150" spans="2:7" x14ac:dyDescent="0.3">
      <c r="B150" s="6">
        <v>134</v>
      </c>
      <c r="C150" s="5">
        <f t="shared" si="12"/>
        <v>378333.33333333337</v>
      </c>
      <c r="D150" s="5">
        <f t="shared" si="13"/>
        <v>2522.2222222222226</v>
      </c>
      <c r="E150" s="5">
        <f t="shared" si="11"/>
        <v>1666.6666666666667</v>
      </c>
      <c r="F150" s="5">
        <f t="shared" si="14"/>
        <v>4188.8888888888896</v>
      </c>
      <c r="G150" s="5">
        <f t="shared" si="15"/>
        <v>376666.66666666669</v>
      </c>
    </row>
    <row r="151" spans="2:7" x14ac:dyDescent="0.3">
      <c r="B151" s="6">
        <v>135</v>
      </c>
      <c r="C151" s="5">
        <f t="shared" si="12"/>
        <v>376666.66666666669</v>
      </c>
      <c r="D151" s="5">
        <f t="shared" si="13"/>
        <v>2511.1111111111113</v>
      </c>
      <c r="E151" s="5">
        <f t="shared" si="11"/>
        <v>1666.6666666666667</v>
      </c>
      <c r="F151" s="5">
        <f t="shared" si="14"/>
        <v>4177.7777777777783</v>
      </c>
      <c r="G151" s="5">
        <f t="shared" si="15"/>
        <v>375000</v>
      </c>
    </row>
    <row r="152" spans="2:7" x14ac:dyDescent="0.3">
      <c r="B152" s="6">
        <v>136</v>
      </c>
      <c r="C152" s="5">
        <f t="shared" si="12"/>
        <v>375000</v>
      </c>
      <c r="D152" s="5">
        <f t="shared" si="13"/>
        <v>2500</v>
      </c>
      <c r="E152" s="5">
        <f t="shared" si="11"/>
        <v>1666.6666666666667</v>
      </c>
      <c r="F152" s="5">
        <f t="shared" si="14"/>
        <v>4166.666666666667</v>
      </c>
      <c r="G152" s="5">
        <f t="shared" si="15"/>
        <v>373333.33333333331</v>
      </c>
    </row>
    <row r="153" spans="2:7" x14ac:dyDescent="0.3">
      <c r="B153" s="6">
        <v>137</v>
      </c>
      <c r="C153" s="5">
        <f t="shared" si="12"/>
        <v>373333.33333333331</v>
      </c>
      <c r="D153" s="5">
        <f t="shared" si="13"/>
        <v>2488.8888888888891</v>
      </c>
      <c r="E153" s="5">
        <f t="shared" si="11"/>
        <v>1666.6666666666667</v>
      </c>
      <c r="F153" s="5">
        <f t="shared" si="14"/>
        <v>4155.5555555555557</v>
      </c>
      <c r="G153" s="5">
        <f t="shared" si="15"/>
        <v>371666.66666666663</v>
      </c>
    </row>
    <row r="154" spans="2:7" x14ac:dyDescent="0.3">
      <c r="B154" s="6">
        <v>138</v>
      </c>
      <c r="C154" s="5">
        <f t="shared" si="12"/>
        <v>371666.66666666663</v>
      </c>
      <c r="D154" s="5">
        <f t="shared" si="13"/>
        <v>2477.7777777777778</v>
      </c>
      <c r="E154" s="5">
        <f t="shared" si="11"/>
        <v>1666.6666666666667</v>
      </c>
      <c r="F154" s="5">
        <f t="shared" si="14"/>
        <v>4144.4444444444443</v>
      </c>
      <c r="G154" s="5">
        <f t="shared" si="15"/>
        <v>369999.99999999994</v>
      </c>
    </row>
    <row r="155" spans="2:7" x14ac:dyDescent="0.3">
      <c r="B155" s="6">
        <v>139</v>
      </c>
      <c r="C155" s="5">
        <f t="shared" si="12"/>
        <v>369999.99999999994</v>
      </c>
      <c r="D155" s="5">
        <f t="shared" si="13"/>
        <v>2466.6666666666665</v>
      </c>
      <c r="E155" s="5">
        <f t="shared" si="11"/>
        <v>1666.6666666666667</v>
      </c>
      <c r="F155" s="5">
        <f t="shared" si="14"/>
        <v>4133.333333333333</v>
      </c>
      <c r="G155" s="5">
        <f t="shared" si="15"/>
        <v>368333.33333333326</v>
      </c>
    </row>
    <row r="156" spans="2:7" x14ac:dyDescent="0.3">
      <c r="B156" s="6">
        <v>140</v>
      </c>
      <c r="C156" s="5">
        <f t="shared" si="12"/>
        <v>368333.33333333326</v>
      </c>
      <c r="D156" s="5">
        <f t="shared" si="13"/>
        <v>2455.5555555555552</v>
      </c>
      <c r="E156" s="5">
        <f t="shared" si="11"/>
        <v>1666.6666666666667</v>
      </c>
      <c r="F156" s="5">
        <f t="shared" si="14"/>
        <v>4122.2222222222217</v>
      </c>
      <c r="G156" s="5">
        <f t="shared" si="15"/>
        <v>366666.66666666657</v>
      </c>
    </row>
    <row r="157" spans="2:7" x14ac:dyDescent="0.3">
      <c r="B157" s="6">
        <v>141</v>
      </c>
      <c r="C157" s="5">
        <f t="shared" si="12"/>
        <v>366666.66666666657</v>
      </c>
      <c r="D157" s="5">
        <f t="shared" si="13"/>
        <v>2444.4444444444439</v>
      </c>
      <c r="E157" s="5">
        <f t="shared" si="11"/>
        <v>1666.6666666666667</v>
      </c>
      <c r="F157" s="5">
        <f t="shared" si="14"/>
        <v>4111.1111111111104</v>
      </c>
      <c r="G157" s="5">
        <f t="shared" si="15"/>
        <v>364999.99999999988</v>
      </c>
    </row>
    <row r="158" spans="2:7" x14ac:dyDescent="0.3">
      <c r="B158" s="6">
        <v>142</v>
      </c>
      <c r="C158" s="5">
        <f t="shared" si="12"/>
        <v>364999.99999999988</v>
      </c>
      <c r="D158" s="5">
        <f t="shared" si="13"/>
        <v>2433.3333333333326</v>
      </c>
      <c r="E158" s="5">
        <f t="shared" si="11"/>
        <v>1666.6666666666667</v>
      </c>
      <c r="F158" s="5">
        <f t="shared" si="14"/>
        <v>4099.9999999999991</v>
      </c>
      <c r="G158" s="5">
        <f t="shared" si="15"/>
        <v>363333.3333333332</v>
      </c>
    </row>
    <row r="159" spans="2:7" x14ac:dyDescent="0.3">
      <c r="B159" s="6">
        <v>143</v>
      </c>
      <c r="C159" s="5">
        <f t="shared" si="12"/>
        <v>363333.3333333332</v>
      </c>
      <c r="D159" s="5">
        <f t="shared" si="13"/>
        <v>2422.2222222222213</v>
      </c>
      <c r="E159" s="5">
        <f t="shared" si="11"/>
        <v>1666.6666666666667</v>
      </c>
      <c r="F159" s="5">
        <f t="shared" si="14"/>
        <v>4088.8888888888878</v>
      </c>
      <c r="G159" s="5">
        <f t="shared" si="15"/>
        <v>361666.66666666651</v>
      </c>
    </row>
    <row r="160" spans="2:7" x14ac:dyDescent="0.3">
      <c r="B160" s="6">
        <v>144</v>
      </c>
      <c r="C160" s="5">
        <f t="shared" si="12"/>
        <v>361666.66666666651</v>
      </c>
      <c r="D160" s="5">
        <f t="shared" si="13"/>
        <v>2411.1111111111104</v>
      </c>
      <c r="E160" s="5">
        <f t="shared" si="11"/>
        <v>1666.6666666666667</v>
      </c>
      <c r="F160" s="5">
        <f t="shared" si="14"/>
        <v>4077.7777777777774</v>
      </c>
      <c r="G160" s="5">
        <f t="shared" si="15"/>
        <v>359999.99999999983</v>
      </c>
    </row>
    <row r="161" spans="2:7" x14ac:dyDescent="0.3">
      <c r="B161" s="6">
        <v>145</v>
      </c>
      <c r="C161" s="5">
        <f t="shared" si="12"/>
        <v>359999.99999999983</v>
      </c>
      <c r="D161" s="5">
        <f t="shared" si="13"/>
        <v>2399.9999999999991</v>
      </c>
      <c r="E161" s="5">
        <f t="shared" si="11"/>
        <v>1666.6666666666667</v>
      </c>
      <c r="F161" s="5">
        <f t="shared" si="14"/>
        <v>4066.6666666666661</v>
      </c>
      <c r="G161" s="5">
        <f t="shared" si="15"/>
        <v>358333.33333333314</v>
      </c>
    </row>
    <row r="162" spans="2:7" x14ac:dyDescent="0.3">
      <c r="B162" s="6">
        <v>146</v>
      </c>
      <c r="C162" s="5">
        <f t="shared" si="12"/>
        <v>358333.33333333314</v>
      </c>
      <c r="D162" s="5">
        <f t="shared" si="13"/>
        <v>2388.8888888888878</v>
      </c>
      <c r="E162" s="5">
        <f t="shared" si="11"/>
        <v>1666.6666666666667</v>
      </c>
      <c r="F162" s="5">
        <f t="shared" si="14"/>
        <v>4055.5555555555547</v>
      </c>
      <c r="G162" s="5">
        <f t="shared" si="15"/>
        <v>356666.66666666645</v>
      </c>
    </row>
    <row r="163" spans="2:7" x14ac:dyDescent="0.3">
      <c r="B163" s="6">
        <v>147</v>
      </c>
      <c r="C163" s="5">
        <f t="shared" si="12"/>
        <v>356666.66666666645</v>
      </c>
      <c r="D163" s="5">
        <f t="shared" si="13"/>
        <v>2377.7777777777765</v>
      </c>
      <c r="E163" s="5">
        <f t="shared" si="11"/>
        <v>1666.6666666666667</v>
      </c>
      <c r="F163" s="5">
        <f t="shared" si="14"/>
        <v>4044.4444444444434</v>
      </c>
      <c r="G163" s="5">
        <f t="shared" si="15"/>
        <v>354999.99999999977</v>
      </c>
    </row>
    <row r="164" spans="2:7" x14ac:dyDescent="0.3">
      <c r="B164" s="6">
        <v>148</v>
      </c>
      <c r="C164" s="5">
        <f t="shared" si="12"/>
        <v>354999.99999999977</v>
      </c>
      <c r="D164" s="5">
        <f t="shared" si="13"/>
        <v>2366.6666666666652</v>
      </c>
      <c r="E164" s="5">
        <f t="shared" si="11"/>
        <v>1666.6666666666667</v>
      </c>
      <c r="F164" s="5">
        <f t="shared" si="14"/>
        <v>4033.3333333333321</v>
      </c>
      <c r="G164" s="5">
        <f t="shared" si="15"/>
        <v>353333.33333333308</v>
      </c>
    </row>
    <row r="165" spans="2:7" x14ac:dyDescent="0.3">
      <c r="B165" s="6">
        <v>149</v>
      </c>
      <c r="C165" s="5">
        <f t="shared" si="12"/>
        <v>353333.33333333308</v>
      </c>
      <c r="D165" s="5">
        <f t="shared" si="13"/>
        <v>2355.5555555555538</v>
      </c>
      <c r="E165" s="5">
        <f t="shared" si="11"/>
        <v>1666.6666666666667</v>
      </c>
      <c r="F165" s="5">
        <f t="shared" si="14"/>
        <v>4022.2222222222208</v>
      </c>
      <c r="G165" s="5">
        <f t="shared" si="15"/>
        <v>351666.6666666664</v>
      </c>
    </row>
    <row r="166" spans="2:7" x14ac:dyDescent="0.3">
      <c r="B166" s="6">
        <v>150</v>
      </c>
      <c r="C166" s="5">
        <f t="shared" si="12"/>
        <v>351666.6666666664</v>
      </c>
      <c r="D166" s="5">
        <f t="shared" si="13"/>
        <v>2344.444444444443</v>
      </c>
      <c r="E166" s="5">
        <f t="shared" si="11"/>
        <v>1666.6666666666667</v>
      </c>
      <c r="F166" s="5">
        <f t="shared" si="14"/>
        <v>4011.1111111111095</v>
      </c>
      <c r="G166" s="5">
        <f t="shared" si="15"/>
        <v>349999.99999999971</v>
      </c>
    </row>
    <row r="167" spans="2:7" x14ac:dyDescent="0.3">
      <c r="B167" s="6">
        <v>151</v>
      </c>
      <c r="C167" s="5">
        <f t="shared" si="12"/>
        <v>349999.99999999971</v>
      </c>
      <c r="D167" s="5">
        <f t="shared" si="13"/>
        <v>2333.3333333333317</v>
      </c>
      <c r="E167" s="5">
        <f t="shared" si="11"/>
        <v>1666.6666666666667</v>
      </c>
      <c r="F167" s="5">
        <f t="shared" si="14"/>
        <v>3999.9999999999982</v>
      </c>
      <c r="G167" s="5">
        <f t="shared" si="15"/>
        <v>348333.33333333302</v>
      </c>
    </row>
    <row r="168" spans="2:7" x14ac:dyDescent="0.3">
      <c r="B168" s="6">
        <v>152</v>
      </c>
      <c r="C168" s="5">
        <f t="shared" si="12"/>
        <v>348333.33333333302</v>
      </c>
      <c r="D168" s="5">
        <f t="shared" si="13"/>
        <v>2322.2222222222204</v>
      </c>
      <c r="E168" s="5">
        <f t="shared" si="11"/>
        <v>1666.6666666666667</v>
      </c>
      <c r="F168" s="5">
        <f t="shared" si="14"/>
        <v>3988.8888888888869</v>
      </c>
      <c r="G168" s="5">
        <f t="shared" si="15"/>
        <v>346666.66666666634</v>
      </c>
    </row>
    <row r="169" spans="2:7" x14ac:dyDescent="0.3">
      <c r="B169" s="6">
        <v>153</v>
      </c>
      <c r="C169" s="5">
        <f t="shared" si="12"/>
        <v>346666.66666666634</v>
      </c>
      <c r="D169" s="5">
        <f t="shared" si="13"/>
        <v>2311.111111111109</v>
      </c>
      <c r="E169" s="5">
        <f t="shared" si="11"/>
        <v>1666.6666666666667</v>
      </c>
      <c r="F169" s="5">
        <f t="shared" si="14"/>
        <v>3977.7777777777756</v>
      </c>
      <c r="G169" s="5">
        <f t="shared" si="15"/>
        <v>344999.99999999965</v>
      </c>
    </row>
    <row r="170" spans="2:7" x14ac:dyDescent="0.3">
      <c r="B170" s="6">
        <v>154</v>
      </c>
      <c r="C170" s="5">
        <f t="shared" si="12"/>
        <v>344999.99999999965</v>
      </c>
      <c r="D170" s="5">
        <f t="shared" si="13"/>
        <v>2299.9999999999977</v>
      </c>
      <c r="E170" s="5">
        <f t="shared" si="11"/>
        <v>1666.6666666666667</v>
      </c>
      <c r="F170" s="5">
        <f t="shared" si="14"/>
        <v>3966.6666666666642</v>
      </c>
      <c r="G170" s="5">
        <f t="shared" si="15"/>
        <v>343333.33333333296</v>
      </c>
    </row>
    <row r="171" spans="2:7" x14ac:dyDescent="0.3">
      <c r="B171" s="6">
        <v>155</v>
      </c>
      <c r="C171" s="5">
        <f t="shared" si="12"/>
        <v>343333.33333333296</v>
      </c>
      <c r="D171" s="5">
        <f t="shared" si="13"/>
        <v>2288.8888888888864</v>
      </c>
      <c r="E171" s="5">
        <f t="shared" si="11"/>
        <v>1666.6666666666667</v>
      </c>
      <c r="F171" s="5">
        <f t="shared" si="14"/>
        <v>3955.5555555555529</v>
      </c>
      <c r="G171" s="5">
        <f t="shared" si="15"/>
        <v>341666.66666666628</v>
      </c>
    </row>
    <row r="172" spans="2:7" x14ac:dyDescent="0.3">
      <c r="B172" s="6">
        <v>156</v>
      </c>
      <c r="C172" s="5">
        <f t="shared" si="12"/>
        <v>341666.66666666628</v>
      </c>
      <c r="D172" s="5">
        <f t="shared" si="13"/>
        <v>2277.7777777777756</v>
      </c>
      <c r="E172" s="5">
        <f t="shared" si="11"/>
        <v>1666.6666666666667</v>
      </c>
      <c r="F172" s="5">
        <f t="shared" si="14"/>
        <v>3944.4444444444425</v>
      </c>
      <c r="G172" s="5">
        <f t="shared" si="15"/>
        <v>339999.99999999959</v>
      </c>
    </row>
    <row r="173" spans="2:7" x14ac:dyDescent="0.3">
      <c r="B173" s="6">
        <v>157</v>
      </c>
      <c r="C173" s="5">
        <f t="shared" si="12"/>
        <v>339999.99999999959</v>
      </c>
      <c r="D173" s="5">
        <f t="shared" si="13"/>
        <v>2266.6666666666642</v>
      </c>
      <c r="E173" s="5">
        <f t="shared" si="11"/>
        <v>1666.6666666666667</v>
      </c>
      <c r="F173" s="5">
        <f t="shared" si="14"/>
        <v>3933.3333333333312</v>
      </c>
      <c r="G173" s="5">
        <f t="shared" si="15"/>
        <v>338333.33333333291</v>
      </c>
    </row>
    <row r="174" spans="2:7" x14ac:dyDescent="0.3">
      <c r="B174" s="6">
        <v>158</v>
      </c>
      <c r="C174" s="5">
        <f t="shared" si="12"/>
        <v>338333.33333333291</v>
      </c>
      <c r="D174" s="5">
        <f t="shared" si="13"/>
        <v>2255.5555555555529</v>
      </c>
      <c r="E174" s="5">
        <f t="shared" si="11"/>
        <v>1666.6666666666667</v>
      </c>
      <c r="F174" s="5">
        <f t="shared" si="14"/>
        <v>3922.2222222222199</v>
      </c>
      <c r="G174" s="5">
        <f t="shared" si="15"/>
        <v>336666.66666666622</v>
      </c>
    </row>
    <row r="175" spans="2:7" x14ac:dyDescent="0.3">
      <c r="B175" s="6">
        <v>159</v>
      </c>
      <c r="C175" s="5">
        <f t="shared" si="12"/>
        <v>336666.66666666622</v>
      </c>
      <c r="D175" s="5">
        <f t="shared" si="13"/>
        <v>2244.4444444444416</v>
      </c>
      <c r="E175" s="5">
        <f t="shared" si="11"/>
        <v>1666.6666666666667</v>
      </c>
      <c r="F175" s="5">
        <f t="shared" si="14"/>
        <v>3911.1111111111086</v>
      </c>
      <c r="G175" s="5">
        <f t="shared" si="15"/>
        <v>334999.99999999953</v>
      </c>
    </row>
    <row r="176" spans="2:7" x14ac:dyDescent="0.3">
      <c r="B176" s="6">
        <v>160</v>
      </c>
      <c r="C176" s="5">
        <f t="shared" si="12"/>
        <v>334999.99999999953</v>
      </c>
      <c r="D176" s="5">
        <f t="shared" si="13"/>
        <v>2233.3333333333303</v>
      </c>
      <c r="E176" s="5">
        <f t="shared" si="11"/>
        <v>1666.6666666666667</v>
      </c>
      <c r="F176" s="5">
        <f t="shared" si="14"/>
        <v>3899.9999999999973</v>
      </c>
      <c r="G176" s="5">
        <f t="shared" si="15"/>
        <v>333333.33333333285</v>
      </c>
    </row>
    <row r="177" spans="2:7" x14ac:dyDescent="0.3">
      <c r="B177" s="6">
        <v>161</v>
      </c>
      <c r="C177" s="5">
        <f t="shared" si="12"/>
        <v>333333.33333333285</v>
      </c>
      <c r="D177" s="5">
        <f t="shared" si="13"/>
        <v>2222.222222222219</v>
      </c>
      <c r="E177" s="5">
        <f t="shared" si="11"/>
        <v>1666.6666666666667</v>
      </c>
      <c r="F177" s="5">
        <f t="shared" si="14"/>
        <v>3888.888888888886</v>
      </c>
      <c r="G177" s="5">
        <f t="shared" si="15"/>
        <v>331666.66666666616</v>
      </c>
    </row>
    <row r="178" spans="2:7" x14ac:dyDescent="0.3">
      <c r="B178" s="6">
        <v>162</v>
      </c>
      <c r="C178" s="5">
        <f t="shared" si="12"/>
        <v>331666.66666666616</v>
      </c>
      <c r="D178" s="5">
        <f t="shared" si="13"/>
        <v>2211.1111111111077</v>
      </c>
      <c r="E178" s="5">
        <f t="shared" si="11"/>
        <v>1666.6666666666667</v>
      </c>
      <c r="F178" s="5">
        <f t="shared" si="14"/>
        <v>3877.7777777777746</v>
      </c>
      <c r="G178" s="5">
        <f t="shared" si="15"/>
        <v>329999.99999999948</v>
      </c>
    </row>
    <row r="179" spans="2:7" x14ac:dyDescent="0.3">
      <c r="B179" s="6">
        <v>163</v>
      </c>
      <c r="C179" s="5">
        <f t="shared" si="12"/>
        <v>329999.99999999948</v>
      </c>
      <c r="D179" s="5">
        <f t="shared" si="13"/>
        <v>2199.9999999999968</v>
      </c>
      <c r="E179" s="5">
        <f t="shared" si="11"/>
        <v>1666.6666666666667</v>
      </c>
      <c r="F179" s="5">
        <f t="shared" si="14"/>
        <v>3866.6666666666633</v>
      </c>
      <c r="G179" s="5">
        <f t="shared" si="15"/>
        <v>328333.33333333279</v>
      </c>
    </row>
    <row r="180" spans="2:7" x14ac:dyDescent="0.3">
      <c r="B180" s="6">
        <v>164</v>
      </c>
      <c r="C180" s="5">
        <f t="shared" si="12"/>
        <v>328333.33333333279</v>
      </c>
      <c r="D180" s="5">
        <f t="shared" si="13"/>
        <v>2188.8888888888855</v>
      </c>
      <c r="E180" s="5">
        <f t="shared" si="11"/>
        <v>1666.6666666666667</v>
      </c>
      <c r="F180" s="5">
        <f t="shared" si="14"/>
        <v>3855.555555555552</v>
      </c>
      <c r="G180" s="5">
        <f t="shared" si="15"/>
        <v>326666.6666666661</v>
      </c>
    </row>
    <row r="181" spans="2:7" x14ac:dyDescent="0.3">
      <c r="B181" s="6">
        <v>165</v>
      </c>
      <c r="C181" s="5">
        <f t="shared" si="12"/>
        <v>326666.6666666661</v>
      </c>
      <c r="D181" s="5">
        <f t="shared" si="13"/>
        <v>2177.7777777777742</v>
      </c>
      <c r="E181" s="5">
        <f t="shared" si="11"/>
        <v>1666.6666666666667</v>
      </c>
      <c r="F181" s="5">
        <f t="shared" si="14"/>
        <v>3844.4444444444407</v>
      </c>
      <c r="G181" s="5">
        <f t="shared" si="15"/>
        <v>324999.99999999942</v>
      </c>
    </row>
    <row r="182" spans="2:7" x14ac:dyDescent="0.3">
      <c r="B182" s="6">
        <v>166</v>
      </c>
      <c r="C182" s="5">
        <f t="shared" si="12"/>
        <v>324999.99999999942</v>
      </c>
      <c r="D182" s="5">
        <f t="shared" si="13"/>
        <v>2166.6666666666629</v>
      </c>
      <c r="E182" s="5">
        <f t="shared" si="11"/>
        <v>1666.6666666666667</v>
      </c>
      <c r="F182" s="5">
        <f t="shared" si="14"/>
        <v>3833.3333333333294</v>
      </c>
      <c r="G182" s="5">
        <f t="shared" si="15"/>
        <v>323333.33333333273</v>
      </c>
    </row>
    <row r="183" spans="2:7" x14ac:dyDescent="0.3">
      <c r="B183" s="6">
        <v>167</v>
      </c>
      <c r="C183" s="5">
        <f t="shared" si="12"/>
        <v>323333.33333333273</v>
      </c>
      <c r="D183" s="5">
        <f t="shared" si="13"/>
        <v>2155.5555555555516</v>
      </c>
      <c r="E183" s="5">
        <f t="shared" si="11"/>
        <v>1666.6666666666667</v>
      </c>
      <c r="F183" s="5">
        <f t="shared" si="14"/>
        <v>3822.2222222222181</v>
      </c>
      <c r="G183" s="5">
        <f t="shared" si="15"/>
        <v>321666.66666666605</v>
      </c>
    </row>
    <row r="184" spans="2:7" x14ac:dyDescent="0.3">
      <c r="B184" s="6">
        <v>168</v>
      </c>
      <c r="C184" s="5">
        <f t="shared" si="12"/>
        <v>321666.66666666605</v>
      </c>
      <c r="D184" s="5">
        <f t="shared" si="13"/>
        <v>2144.4444444444403</v>
      </c>
      <c r="E184" s="5">
        <f t="shared" si="11"/>
        <v>1666.6666666666667</v>
      </c>
      <c r="F184" s="5">
        <f t="shared" si="14"/>
        <v>3811.1111111111068</v>
      </c>
      <c r="G184" s="5">
        <f t="shared" si="15"/>
        <v>319999.99999999936</v>
      </c>
    </row>
    <row r="185" spans="2:7" x14ac:dyDescent="0.3">
      <c r="B185" s="6">
        <v>169</v>
      </c>
      <c r="C185" s="5">
        <f t="shared" si="12"/>
        <v>319999.99999999936</v>
      </c>
      <c r="D185" s="5">
        <f t="shared" si="13"/>
        <v>2133.3333333333294</v>
      </c>
      <c r="E185" s="5">
        <f t="shared" si="11"/>
        <v>1666.6666666666667</v>
      </c>
      <c r="F185" s="5">
        <f t="shared" si="14"/>
        <v>3799.9999999999964</v>
      </c>
      <c r="G185" s="5">
        <f t="shared" si="15"/>
        <v>318333.33333333267</v>
      </c>
    </row>
    <row r="186" spans="2:7" x14ac:dyDescent="0.3">
      <c r="B186" s="6">
        <v>170</v>
      </c>
      <c r="C186" s="5">
        <f t="shared" si="12"/>
        <v>318333.33333333267</v>
      </c>
      <c r="D186" s="5">
        <f t="shared" si="13"/>
        <v>2122.2222222222181</v>
      </c>
      <c r="E186" s="5">
        <f t="shared" si="11"/>
        <v>1666.6666666666667</v>
      </c>
      <c r="F186" s="5">
        <f t="shared" si="14"/>
        <v>3788.888888888885</v>
      </c>
      <c r="G186" s="5">
        <f t="shared" si="15"/>
        <v>316666.66666666599</v>
      </c>
    </row>
    <row r="187" spans="2:7" x14ac:dyDescent="0.3">
      <c r="B187" s="6">
        <v>171</v>
      </c>
      <c r="C187" s="5">
        <f t="shared" si="12"/>
        <v>316666.66666666599</v>
      </c>
      <c r="D187" s="5">
        <f t="shared" si="13"/>
        <v>2111.1111111111068</v>
      </c>
      <c r="E187" s="5">
        <f t="shared" si="11"/>
        <v>1666.6666666666667</v>
      </c>
      <c r="F187" s="5">
        <f t="shared" si="14"/>
        <v>3777.7777777777737</v>
      </c>
      <c r="G187" s="5">
        <f t="shared" si="15"/>
        <v>314999.9999999993</v>
      </c>
    </row>
    <row r="188" spans="2:7" x14ac:dyDescent="0.3">
      <c r="B188" s="6">
        <v>172</v>
      </c>
      <c r="C188" s="5">
        <f t="shared" si="12"/>
        <v>314999.9999999993</v>
      </c>
      <c r="D188" s="5">
        <f t="shared" si="13"/>
        <v>2099.9999999999955</v>
      </c>
      <c r="E188" s="5">
        <f t="shared" si="11"/>
        <v>1666.6666666666667</v>
      </c>
      <c r="F188" s="5">
        <f t="shared" si="14"/>
        <v>3766.6666666666624</v>
      </c>
      <c r="G188" s="5">
        <f t="shared" si="15"/>
        <v>313333.33333333262</v>
      </c>
    </row>
    <row r="189" spans="2:7" x14ac:dyDescent="0.3">
      <c r="B189" s="6">
        <v>173</v>
      </c>
      <c r="C189" s="5">
        <f t="shared" si="12"/>
        <v>313333.33333333262</v>
      </c>
      <c r="D189" s="5">
        <f t="shared" si="13"/>
        <v>2088.8888888888841</v>
      </c>
      <c r="E189" s="5">
        <f t="shared" si="11"/>
        <v>1666.6666666666667</v>
      </c>
      <c r="F189" s="5">
        <f t="shared" si="14"/>
        <v>3755.5555555555511</v>
      </c>
      <c r="G189" s="5">
        <f t="shared" si="15"/>
        <v>311666.66666666593</v>
      </c>
    </row>
    <row r="190" spans="2:7" x14ac:dyDescent="0.3">
      <c r="B190" s="6">
        <v>174</v>
      </c>
      <c r="C190" s="5">
        <f t="shared" si="12"/>
        <v>311666.66666666593</v>
      </c>
      <c r="D190" s="5">
        <f t="shared" si="13"/>
        <v>2077.7777777777728</v>
      </c>
      <c r="E190" s="5">
        <f t="shared" si="11"/>
        <v>1666.6666666666667</v>
      </c>
      <c r="F190" s="5">
        <f t="shared" si="14"/>
        <v>3744.4444444444398</v>
      </c>
      <c r="G190" s="5">
        <f t="shared" si="15"/>
        <v>309999.99999999924</v>
      </c>
    </row>
    <row r="191" spans="2:7" x14ac:dyDescent="0.3">
      <c r="B191" s="6">
        <v>175</v>
      </c>
      <c r="C191" s="5">
        <f t="shared" si="12"/>
        <v>309999.99999999924</v>
      </c>
      <c r="D191" s="5">
        <f t="shared" si="13"/>
        <v>2066.666666666662</v>
      </c>
      <c r="E191" s="5">
        <f t="shared" si="11"/>
        <v>1666.6666666666667</v>
      </c>
      <c r="F191" s="5">
        <f t="shared" si="14"/>
        <v>3733.3333333333285</v>
      </c>
      <c r="G191" s="5">
        <f t="shared" si="15"/>
        <v>308333.33333333256</v>
      </c>
    </row>
    <row r="192" spans="2:7" x14ac:dyDescent="0.3">
      <c r="B192" s="6">
        <v>176</v>
      </c>
      <c r="C192" s="5">
        <f t="shared" si="12"/>
        <v>308333.33333333256</v>
      </c>
      <c r="D192" s="5">
        <f t="shared" si="13"/>
        <v>2055.5555555555507</v>
      </c>
      <c r="E192" s="5">
        <f t="shared" si="11"/>
        <v>1666.6666666666667</v>
      </c>
      <c r="F192" s="5">
        <f t="shared" si="14"/>
        <v>3722.2222222222172</v>
      </c>
      <c r="G192" s="5">
        <f t="shared" si="15"/>
        <v>306666.66666666587</v>
      </c>
    </row>
    <row r="193" spans="2:7" x14ac:dyDescent="0.3">
      <c r="B193" s="6">
        <v>177</v>
      </c>
      <c r="C193" s="5">
        <f t="shared" si="12"/>
        <v>306666.66666666587</v>
      </c>
      <c r="D193" s="5">
        <f t="shared" si="13"/>
        <v>2044.4444444444393</v>
      </c>
      <c r="E193" s="5">
        <f t="shared" si="11"/>
        <v>1666.6666666666667</v>
      </c>
      <c r="F193" s="5">
        <f t="shared" si="14"/>
        <v>3711.1111111111059</v>
      </c>
      <c r="G193" s="5">
        <f t="shared" si="15"/>
        <v>304999.99999999919</v>
      </c>
    </row>
    <row r="194" spans="2:7" x14ac:dyDescent="0.3">
      <c r="B194" s="6">
        <v>178</v>
      </c>
      <c r="C194" s="5">
        <f t="shared" si="12"/>
        <v>304999.99999999919</v>
      </c>
      <c r="D194" s="5">
        <f t="shared" si="13"/>
        <v>2033.333333333328</v>
      </c>
      <c r="E194" s="5">
        <f t="shared" si="11"/>
        <v>1666.6666666666667</v>
      </c>
      <c r="F194" s="5">
        <f t="shared" si="14"/>
        <v>3699.9999999999945</v>
      </c>
      <c r="G194" s="5">
        <f t="shared" si="15"/>
        <v>303333.3333333325</v>
      </c>
    </row>
    <row r="195" spans="2:7" x14ac:dyDescent="0.3">
      <c r="B195" s="6">
        <v>179</v>
      </c>
      <c r="C195" s="5">
        <f t="shared" si="12"/>
        <v>303333.3333333325</v>
      </c>
      <c r="D195" s="5">
        <f t="shared" si="13"/>
        <v>2022.2222222222167</v>
      </c>
      <c r="E195" s="5">
        <f t="shared" si="11"/>
        <v>1666.6666666666667</v>
      </c>
      <c r="F195" s="5">
        <f t="shared" si="14"/>
        <v>3688.8888888888832</v>
      </c>
      <c r="G195" s="5">
        <f t="shared" si="15"/>
        <v>301666.66666666581</v>
      </c>
    </row>
    <row r="196" spans="2:7" x14ac:dyDescent="0.3">
      <c r="B196" s="6">
        <v>180</v>
      </c>
      <c r="C196" s="5">
        <f t="shared" si="12"/>
        <v>301666.66666666581</v>
      </c>
      <c r="D196" s="5">
        <f t="shared" si="13"/>
        <v>2011.1111111111056</v>
      </c>
      <c r="E196" s="5">
        <f t="shared" si="11"/>
        <v>1666.6666666666667</v>
      </c>
      <c r="F196" s="5">
        <f t="shared" si="14"/>
        <v>3677.7777777777724</v>
      </c>
      <c r="G196" s="5">
        <f t="shared" si="15"/>
        <v>299999.99999999913</v>
      </c>
    </row>
    <row r="197" spans="2:7" x14ac:dyDescent="0.3">
      <c r="B197" s="6">
        <v>181</v>
      </c>
      <c r="C197" s="5">
        <f t="shared" si="12"/>
        <v>299999.99999999913</v>
      </c>
      <c r="D197" s="5">
        <f t="shared" si="13"/>
        <v>1999.9999999999943</v>
      </c>
      <c r="E197" s="5">
        <f t="shared" si="11"/>
        <v>1666.6666666666667</v>
      </c>
      <c r="F197" s="5">
        <f t="shared" si="14"/>
        <v>3666.6666666666611</v>
      </c>
      <c r="G197" s="5">
        <f t="shared" si="15"/>
        <v>298333.33333333244</v>
      </c>
    </row>
    <row r="198" spans="2:7" x14ac:dyDescent="0.3">
      <c r="B198" s="6">
        <v>182</v>
      </c>
      <c r="C198" s="5">
        <f t="shared" si="12"/>
        <v>298333.33333333244</v>
      </c>
      <c r="D198" s="5">
        <f t="shared" si="13"/>
        <v>1988.888888888883</v>
      </c>
      <c r="E198" s="5">
        <f t="shared" si="11"/>
        <v>1666.6666666666667</v>
      </c>
      <c r="F198" s="5">
        <f t="shared" si="14"/>
        <v>3655.5555555555497</v>
      </c>
      <c r="G198" s="5">
        <f t="shared" si="15"/>
        <v>296666.66666666575</v>
      </c>
    </row>
    <row r="199" spans="2:7" x14ac:dyDescent="0.3">
      <c r="B199" s="6">
        <v>183</v>
      </c>
      <c r="C199" s="5">
        <f t="shared" si="12"/>
        <v>296666.66666666575</v>
      </c>
      <c r="D199" s="5">
        <f t="shared" si="13"/>
        <v>1977.7777777777719</v>
      </c>
      <c r="E199" s="5">
        <f t="shared" si="11"/>
        <v>1666.6666666666667</v>
      </c>
      <c r="F199" s="5">
        <f t="shared" si="14"/>
        <v>3644.4444444444389</v>
      </c>
      <c r="G199" s="5">
        <f t="shared" si="15"/>
        <v>294999.99999999907</v>
      </c>
    </row>
    <row r="200" spans="2:7" x14ac:dyDescent="0.3">
      <c r="B200" s="6">
        <v>184</v>
      </c>
      <c r="C200" s="5">
        <f t="shared" si="12"/>
        <v>294999.99999999907</v>
      </c>
      <c r="D200" s="5">
        <f t="shared" si="13"/>
        <v>1966.6666666666606</v>
      </c>
      <c r="E200" s="5">
        <f t="shared" si="11"/>
        <v>1666.6666666666667</v>
      </c>
      <c r="F200" s="5">
        <f t="shared" si="14"/>
        <v>3633.3333333333276</v>
      </c>
      <c r="G200" s="5">
        <f t="shared" si="15"/>
        <v>293333.33333333238</v>
      </c>
    </row>
    <row r="201" spans="2:7" x14ac:dyDescent="0.3">
      <c r="B201" s="6">
        <v>185</v>
      </c>
      <c r="C201" s="5">
        <f t="shared" si="12"/>
        <v>293333.33333333238</v>
      </c>
      <c r="D201" s="5">
        <f t="shared" si="13"/>
        <v>1955.5555555555493</v>
      </c>
      <c r="E201" s="5">
        <f t="shared" si="11"/>
        <v>1666.6666666666667</v>
      </c>
      <c r="F201" s="5">
        <f t="shared" si="14"/>
        <v>3622.2222222222163</v>
      </c>
      <c r="G201" s="5">
        <f t="shared" si="15"/>
        <v>291666.6666666657</v>
      </c>
    </row>
    <row r="202" spans="2:7" x14ac:dyDescent="0.3">
      <c r="B202" s="6">
        <v>186</v>
      </c>
      <c r="C202" s="5">
        <f t="shared" si="12"/>
        <v>291666.6666666657</v>
      </c>
      <c r="D202" s="5">
        <f t="shared" si="13"/>
        <v>1944.4444444444382</v>
      </c>
      <c r="E202" s="5">
        <f t="shared" si="11"/>
        <v>1666.6666666666667</v>
      </c>
      <c r="F202" s="5">
        <f t="shared" si="14"/>
        <v>3611.1111111111049</v>
      </c>
      <c r="G202" s="5">
        <f t="shared" si="15"/>
        <v>289999.99999999901</v>
      </c>
    </row>
    <row r="203" spans="2:7" x14ac:dyDescent="0.3">
      <c r="B203" s="6">
        <v>187</v>
      </c>
      <c r="C203" s="5">
        <f t="shared" si="12"/>
        <v>289999.99999999901</v>
      </c>
      <c r="D203" s="5">
        <f t="shared" si="13"/>
        <v>1933.3333333333269</v>
      </c>
      <c r="E203" s="5">
        <f t="shared" si="11"/>
        <v>1666.6666666666667</v>
      </c>
      <c r="F203" s="5">
        <f t="shared" si="14"/>
        <v>3599.9999999999936</v>
      </c>
      <c r="G203" s="5">
        <f t="shared" si="15"/>
        <v>288333.33333333232</v>
      </c>
    </row>
    <row r="204" spans="2:7" x14ac:dyDescent="0.3">
      <c r="B204" s="6">
        <v>188</v>
      </c>
      <c r="C204" s="5">
        <f t="shared" si="12"/>
        <v>288333.33333333232</v>
      </c>
      <c r="D204" s="5">
        <f t="shared" si="13"/>
        <v>1922.2222222222156</v>
      </c>
      <c r="E204" s="5">
        <f t="shared" si="11"/>
        <v>1666.6666666666667</v>
      </c>
      <c r="F204" s="5">
        <f t="shared" si="14"/>
        <v>3588.8888888888823</v>
      </c>
      <c r="G204" s="5">
        <f t="shared" si="15"/>
        <v>286666.66666666564</v>
      </c>
    </row>
    <row r="205" spans="2:7" x14ac:dyDescent="0.3">
      <c r="B205" s="6">
        <v>189</v>
      </c>
      <c r="C205" s="5">
        <f t="shared" si="12"/>
        <v>286666.66666666564</v>
      </c>
      <c r="D205" s="5">
        <f t="shared" si="13"/>
        <v>1911.1111111111043</v>
      </c>
      <c r="E205" s="5">
        <f t="shared" si="11"/>
        <v>1666.6666666666667</v>
      </c>
      <c r="F205" s="5">
        <f t="shared" si="14"/>
        <v>3577.777777777771</v>
      </c>
      <c r="G205" s="5">
        <f t="shared" si="15"/>
        <v>284999.99999999895</v>
      </c>
    </row>
    <row r="206" spans="2:7" x14ac:dyDescent="0.3">
      <c r="B206" s="6">
        <v>190</v>
      </c>
      <c r="C206" s="5">
        <f t="shared" si="12"/>
        <v>284999.99999999895</v>
      </c>
      <c r="D206" s="5">
        <f t="shared" si="13"/>
        <v>1899.9999999999932</v>
      </c>
      <c r="E206" s="5">
        <f t="shared" si="11"/>
        <v>1666.6666666666667</v>
      </c>
      <c r="F206" s="5">
        <f t="shared" si="14"/>
        <v>3566.6666666666597</v>
      </c>
      <c r="G206" s="5">
        <f t="shared" si="15"/>
        <v>283333.33333333227</v>
      </c>
    </row>
    <row r="207" spans="2:7" x14ac:dyDescent="0.3">
      <c r="B207" s="6">
        <v>191</v>
      </c>
      <c r="C207" s="5">
        <f t="shared" si="12"/>
        <v>283333.33333333227</v>
      </c>
      <c r="D207" s="5">
        <f t="shared" si="13"/>
        <v>1888.8888888888819</v>
      </c>
      <c r="E207" s="5">
        <f t="shared" si="11"/>
        <v>1666.6666666666667</v>
      </c>
      <c r="F207" s="5">
        <f t="shared" si="14"/>
        <v>3555.5555555555484</v>
      </c>
      <c r="G207" s="5">
        <f t="shared" si="15"/>
        <v>281666.66666666558</v>
      </c>
    </row>
    <row r="208" spans="2:7" x14ac:dyDescent="0.3">
      <c r="B208" s="6">
        <v>192</v>
      </c>
      <c r="C208" s="5">
        <f t="shared" si="12"/>
        <v>281666.66666666558</v>
      </c>
      <c r="D208" s="5">
        <f t="shared" si="13"/>
        <v>1877.7777777777706</v>
      </c>
      <c r="E208" s="5">
        <f t="shared" si="11"/>
        <v>1666.6666666666667</v>
      </c>
      <c r="F208" s="5">
        <f t="shared" si="14"/>
        <v>3544.4444444444371</v>
      </c>
      <c r="G208" s="5">
        <f t="shared" si="15"/>
        <v>279999.99999999889</v>
      </c>
    </row>
    <row r="209" spans="2:7" x14ac:dyDescent="0.3">
      <c r="B209" s="6">
        <v>193</v>
      </c>
      <c r="C209" s="5">
        <f t="shared" si="12"/>
        <v>279999.99999999889</v>
      </c>
      <c r="D209" s="5">
        <f t="shared" si="13"/>
        <v>1866.6666666666595</v>
      </c>
      <c r="E209" s="5">
        <f t="shared" ref="E209:E272" si="16">IF(B209&lt;=$D$11,$D$2/$D$11,0)</f>
        <v>1666.6666666666667</v>
      </c>
      <c r="F209" s="5">
        <f t="shared" si="14"/>
        <v>3533.3333333333262</v>
      </c>
      <c r="G209" s="5">
        <f t="shared" si="15"/>
        <v>278333.33333333221</v>
      </c>
    </row>
    <row r="210" spans="2:7" x14ac:dyDescent="0.3">
      <c r="B210" s="6">
        <v>194</v>
      </c>
      <c r="C210" s="5">
        <f t="shared" si="12"/>
        <v>278333.33333333221</v>
      </c>
      <c r="D210" s="5">
        <f t="shared" si="13"/>
        <v>1855.5555555555482</v>
      </c>
      <c r="E210" s="5">
        <f t="shared" si="16"/>
        <v>1666.6666666666667</v>
      </c>
      <c r="F210" s="5">
        <f t="shared" si="14"/>
        <v>3522.2222222222149</v>
      </c>
      <c r="G210" s="5">
        <f t="shared" si="15"/>
        <v>276666.66666666552</v>
      </c>
    </row>
    <row r="211" spans="2:7" x14ac:dyDescent="0.3">
      <c r="B211" s="6">
        <v>195</v>
      </c>
      <c r="C211" s="5">
        <f t="shared" ref="C211:C274" si="17">G210</f>
        <v>276666.66666666552</v>
      </c>
      <c r="D211" s="5">
        <f t="shared" ref="D211:D274" si="18">$D$6/12*G210</f>
        <v>1844.4444444444368</v>
      </c>
      <c r="E211" s="5">
        <f t="shared" si="16"/>
        <v>1666.6666666666667</v>
      </c>
      <c r="F211" s="5">
        <f t="shared" ref="F211:F274" si="19">D211+E211</f>
        <v>3511.1111111111036</v>
      </c>
      <c r="G211" s="5">
        <f t="shared" ref="G211:G274" si="20">C211-E211</f>
        <v>274999.99999999884</v>
      </c>
    </row>
    <row r="212" spans="2:7" x14ac:dyDescent="0.3">
      <c r="B212" s="6">
        <v>196</v>
      </c>
      <c r="C212" s="5">
        <f t="shared" si="17"/>
        <v>274999.99999999884</v>
      </c>
      <c r="D212" s="5">
        <f t="shared" si="18"/>
        <v>1833.3333333333258</v>
      </c>
      <c r="E212" s="5">
        <f t="shared" si="16"/>
        <v>1666.6666666666667</v>
      </c>
      <c r="F212" s="5">
        <f t="shared" si="19"/>
        <v>3499.9999999999927</v>
      </c>
      <c r="G212" s="5">
        <f t="shared" si="20"/>
        <v>273333.33333333215</v>
      </c>
    </row>
    <row r="213" spans="2:7" x14ac:dyDescent="0.3">
      <c r="B213" s="6">
        <v>197</v>
      </c>
      <c r="C213" s="5">
        <f t="shared" si="17"/>
        <v>273333.33333333215</v>
      </c>
      <c r="D213" s="5">
        <f t="shared" si="18"/>
        <v>1822.2222222222144</v>
      </c>
      <c r="E213" s="5">
        <f t="shared" si="16"/>
        <v>1666.6666666666667</v>
      </c>
      <c r="F213" s="5">
        <f t="shared" si="19"/>
        <v>3488.8888888888814</v>
      </c>
      <c r="G213" s="5">
        <f t="shared" si="20"/>
        <v>271666.66666666546</v>
      </c>
    </row>
    <row r="214" spans="2:7" x14ac:dyDescent="0.3">
      <c r="B214" s="6">
        <v>198</v>
      </c>
      <c r="C214" s="5">
        <f t="shared" si="17"/>
        <v>271666.66666666546</v>
      </c>
      <c r="D214" s="5">
        <f t="shared" si="18"/>
        <v>1811.1111111111031</v>
      </c>
      <c r="E214" s="5">
        <f t="shared" si="16"/>
        <v>1666.6666666666667</v>
      </c>
      <c r="F214" s="5">
        <f t="shared" si="19"/>
        <v>3477.7777777777701</v>
      </c>
      <c r="G214" s="5">
        <f t="shared" si="20"/>
        <v>269999.99999999878</v>
      </c>
    </row>
    <row r="215" spans="2:7" x14ac:dyDescent="0.3">
      <c r="B215" s="6">
        <v>199</v>
      </c>
      <c r="C215" s="5">
        <f t="shared" si="17"/>
        <v>269999.99999999878</v>
      </c>
      <c r="D215" s="5">
        <f t="shared" si="18"/>
        <v>1799.999999999992</v>
      </c>
      <c r="E215" s="5">
        <f t="shared" si="16"/>
        <v>1666.6666666666667</v>
      </c>
      <c r="F215" s="5">
        <f t="shared" si="19"/>
        <v>3466.6666666666588</v>
      </c>
      <c r="G215" s="5">
        <f t="shared" si="20"/>
        <v>268333.33333333209</v>
      </c>
    </row>
    <row r="216" spans="2:7" x14ac:dyDescent="0.3">
      <c r="B216" s="6">
        <v>200</v>
      </c>
      <c r="C216" s="5">
        <f t="shared" si="17"/>
        <v>268333.33333333209</v>
      </c>
      <c r="D216" s="5">
        <f t="shared" si="18"/>
        <v>1788.8888888888807</v>
      </c>
      <c r="E216" s="5">
        <f t="shared" si="16"/>
        <v>1666.6666666666667</v>
      </c>
      <c r="F216" s="5">
        <f t="shared" si="19"/>
        <v>3455.5555555555475</v>
      </c>
      <c r="G216" s="5">
        <f t="shared" si="20"/>
        <v>266666.66666666541</v>
      </c>
    </row>
    <row r="217" spans="2:7" x14ac:dyDescent="0.3">
      <c r="B217" s="6">
        <v>201</v>
      </c>
      <c r="C217" s="5">
        <f t="shared" si="17"/>
        <v>266666.66666666541</v>
      </c>
      <c r="D217" s="5">
        <f t="shared" si="18"/>
        <v>1777.7777777777694</v>
      </c>
      <c r="E217" s="5">
        <f t="shared" si="16"/>
        <v>1666.6666666666667</v>
      </c>
      <c r="F217" s="5">
        <f t="shared" si="19"/>
        <v>3444.4444444444362</v>
      </c>
      <c r="G217" s="5">
        <f t="shared" si="20"/>
        <v>264999.99999999872</v>
      </c>
    </row>
    <row r="218" spans="2:7" x14ac:dyDescent="0.3">
      <c r="B218" s="6">
        <v>202</v>
      </c>
      <c r="C218" s="5">
        <f t="shared" si="17"/>
        <v>264999.99999999872</v>
      </c>
      <c r="D218" s="5">
        <f t="shared" si="18"/>
        <v>1766.6666666666583</v>
      </c>
      <c r="E218" s="5">
        <f t="shared" si="16"/>
        <v>1666.6666666666667</v>
      </c>
      <c r="F218" s="5">
        <f t="shared" si="19"/>
        <v>3433.3333333333248</v>
      </c>
      <c r="G218" s="5">
        <f t="shared" si="20"/>
        <v>263333.33333333203</v>
      </c>
    </row>
    <row r="219" spans="2:7" x14ac:dyDescent="0.3">
      <c r="B219" s="6">
        <v>203</v>
      </c>
      <c r="C219" s="5">
        <f t="shared" si="17"/>
        <v>263333.33333333203</v>
      </c>
      <c r="D219" s="5">
        <f t="shared" si="18"/>
        <v>1755.555555555547</v>
      </c>
      <c r="E219" s="5">
        <f t="shared" si="16"/>
        <v>1666.6666666666667</v>
      </c>
      <c r="F219" s="5">
        <f t="shared" si="19"/>
        <v>3422.2222222222135</v>
      </c>
      <c r="G219" s="5">
        <f t="shared" si="20"/>
        <v>261666.66666666538</v>
      </c>
    </row>
    <row r="220" spans="2:7" x14ac:dyDescent="0.3">
      <c r="B220" s="6">
        <v>204</v>
      </c>
      <c r="C220" s="5">
        <f t="shared" si="17"/>
        <v>261666.66666666538</v>
      </c>
      <c r="D220" s="5">
        <f t="shared" si="18"/>
        <v>1744.4444444444359</v>
      </c>
      <c r="E220" s="5">
        <f t="shared" si="16"/>
        <v>1666.6666666666667</v>
      </c>
      <c r="F220" s="5">
        <f t="shared" si="19"/>
        <v>3411.1111111111027</v>
      </c>
      <c r="G220" s="5">
        <f t="shared" si="20"/>
        <v>259999.99999999872</v>
      </c>
    </row>
    <row r="221" spans="2:7" x14ac:dyDescent="0.3">
      <c r="B221" s="6">
        <v>205</v>
      </c>
      <c r="C221" s="5">
        <f t="shared" si="17"/>
        <v>259999.99999999872</v>
      </c>
      <c r="D221" s="5">
        <f t="shared" si="18"/>
        <v>1733.3333333333248</v>
      </c>
      <c r="E221" s="5">
        <f t="shared" si="16"/>
        <v>1666.6666666666667</v>
      </c>
      <c r="F221" s="5">
        <f t="shared" si="19"/>
        <v>3399.9999999999918</v>
      </c>
      <c r="G221" s="5">
        <f t="shared" si="20"/>
        <v>258333.33333333206</v>
      </c>
    </row>
    <row r="222" spans="2:7" x14ac:dyDescent="0.3">
      <c r="B222" s="6">
        <v>206</v>
      </c>
      <c r="C222" s="5">
        <f t="shared" si="17"/>
        <v>258333.33333333206</v>
      </c>
      <c r="D222" s="5">
        <f t="shared" si="18"/>
        <v>1722.2222222222138</v>
      </c>
      <c r="E222" s="5">
        <f t="shared" si="16"/>
        <v>1666.6666666666667</v>
      </c>
      <c r="F222" s="5">
        <f t="shared" si="19"/>
        <v>3388.8888888888805</v>
      </c>
      <c r="G222" s="5">
        <f t="shared" si="20"/>
        <v>256666.66666666541</v>
      </c>
    </row>
    <row r="223" spans="2:7" x14ac:dyDescent="0.3">
      <c r="B223" s="6">
        <v>207</v>
      </c>
      <c r="C223" s="5">
        <f t="shared" si="17"/>
        <v>256666.66666666541</v>
      </c>
      <c r="D223" s="5">
        <f t="shared" si="18"/>
        <v>1711.1111111111029</v>
      </c>
      <c r="E223" s="5">
        <f t="shared" si="16"/>
        <v>1666.6666666666667</v>
      </c>
      <c r="F223" s="5">
        <f t="shared" si="19"/>
        <v>3377.7777777777696</v>
      </c>
      <c r="G223" s="5">
        <f t="shared" si="20"/>
        <v>254999.99999999875</v>
      </c>
    </row>
    <row r="224" spans="2:7" x14ac:dyDescent="0.3">
      <c r="B224" s="6">
        <v>208</v>
      </c>
      <c r="C224" s="5">
        <f t="shared" si="17"/>
        <v>254999.99999999875</v>
      </c>
      <c r="D224" s="5">
        <f t="shared" si="18"/>
        <v>1699.9999999999918</v>
      </c>
      <c r="E224" s="5">
        <f t="shared" si="16"/>
        <v>1666.6666666666667</v>
      </c>
      <c r="F224" s="5">
        <f t="shared" si="19"/>
        <v>3366.6666666666588</v>
      </c>
      <c r="G224" s="5">
        <f t="shared" si="20"/>
        <v>253333.33333333209</v>
      </c>
    </row>
    <row r="225" spans="2:7" x14ac:dyDescent="0.3">
      <c r="B225" s="6">
        <v>209</v>
      </c>
      <c r="C225" s="5">
        <f t="shared" si="17"/>
        <v>253333.33333333209</v>
      </c>
      <c r="D225" s="5">
        <f t="shared" si="18"/>
        <v>1688.8888888888807</v>
      </c>
      <c r="E225" s="5">
        <f t="shared" si="16"/>
        <v>1666.6666666666667</v>
      </c>
      <c r="F225" s="5">
        <f t="shared" si="19"/>
        <v>3355.5555555555475</v>
      </c>
      <c r="G225" s="5">
        <f t="shared" si="20"/>
        <v>251666.66666666543</v>
      </c>
    </row>
    <row r="226" spans="2:7" x14ac:dyDescent="0.3">
      <c r="B226" s="6">
        <v>210</v>
      </c>
      <c r="C226" s="5">
        <f t="shared" si="17"/>
        <v>251666.66666666543</v>
      </c>
      <c r="D226" s="5">
        <f t="shared" si="18"/>
        <v>1677.7777777777696</v>
      </c>
      <c r="E226" s="5">
        <f t="shared" si="16"/>
        <v>1666.6666666666667</v>
      </c>
      <c r="F226" s="5">
        <f t="shared" si="19"/>
        <v>3344.4444444444362</v>
      </c>
      <c r="G226" s="5">
        <f t="shared" si="20"/>
        <v>249999.99999999878</v>
      </c>
    </row>
    <row r="227" spans="2:7" x14ac:dyDescent="0.3">
      <c r="B227" s="6">
        <v>211</v>
      </c>
      <c r="C227" s="5">
        <f t="shared" si="17"/>
        <v>249999.99999999878</v>
      </c>
      <c r="D227" s="5">
        <f t="shared" si="18"/>
        <v>1666.6666666666586</v>
      </c>
      <c r="E227" s="5">
        <f t="shared" si="16"/>
        <v>1666.6666666666667</v>
      </c>
      <c r="F227" s="5">
        <f t="shared" si="19"/>
        <v>3333.3333333333253</v>
      </c>
      <c r="G227" s="5">
        <f t="shared" si="20"/>
        <v>248333.33333333212</v>
      </c>
    </row>
    <row r="228" spans="2:7" x14ac:dyDescent="0.3">
      <c r="B228" s="6">
        <v>212</v>
      </c>
      <c r="C228" s="5">
        <f t="shared" si="17"/>
        <v>248333.33333333212</v>
      </c>
      <c r="D228" s="5">
        <f t="shared" si="18"/>
        <v>1655.5555555555475</v>
      </c>
      <c r="E228" s="5">
        <f t="shared" si="16"/>
        <v>1666.6666666666667</v>
      </c>
      <c r="F228" s="5">
        <f t="shared" si="19"/>
        <v>3322.2222222222144</v>
      </c>
      <c r="G228" s="5">
        <f t="shared" si="20"/>
        <v>246666.66666666546</v>
      </c>
    </row>
    <row r="229" spans="2:7" x14ac:dyDescent="0.3">
      <c r="B229" s="6">
        <v>213</v>
      </c>
      <c r="C229" s="5">
        <f t="shared" si="17"/>
        <v>246666.66666666546</v>
      </c>
      <c r="D229" s="5">
        <f t="shared" si="18"/>
        <v>1644.4444444444366</v>
      </c>
      <c r="E229" s="5">
        <f t="shared" si="16"/>
        <v>1666.6666666666667</v>
      </c>
      <c r="F229" s="5">
        <f t="shared" si="19"/>
        <v>3311.1111111111031</v>
      </c>
      <c r="G229" s="5">
        <f t="shared" si="20"/>
        <v>244999.99999999881</v>
      </c>
    </row>
    <row r="230" spans="2:7" x14ac:dyDescent="0.3">
      <c r="B230" s="6">
        <v>214</v>
      </c>
      <c r="C230" s="5">
        <f t="shared" si="17"/>
        <v>244999.99999999881</v>
      </c>
      <c r="D230" s="5">
        <f t="shared" si="18"/>
        <v>1633.3333333333255</v>
      </c>
      <c r="E230" s="5">
        <f t="shared" si="16"/>
        <v>1666.6666666666667</v>
      </c>
      <c r="F230" s="5">
        <f t="shared" si="19"/>
        <v>3299.9999999999923</v>
      </c>
      <c r="G230" s="5">
        <f t="shared" si="20"/>
        <v>243333.33333333215</v>
      </c>
    </row>
    <row r="231" spans="2:7" x14ac:dyDescent="0.3">
      <c r="B231" s="6">
        <v>215</v>
      </c>
      <c r="C231" s="5">
        <f t="shared" si="17"/>
        <v>243333.33333333215</v>
      </c>
      <c r="D231" s="5">
        <f t="shared" si="18"/>
        <v>1622.2222222222144</v>
      </c>
      <c r="E231" s="5">
        <f t="shared" si="16"/>
        <v>1666.6666666666667</v>
      </c>
      <c r="F231" s="5">
        <f t="shared" si="19"/>
        <v>3288.8888888888814</v>
      </c>
      <c r="G231" s="5">
        <f t="shared" si="20"/>
        <v>241666.66666666549</v>
      </c>
    </row>
    <row r="232" spans="2:7" x14ac:dyDescent="0.3">
      <c r="B232" s="6">
        <v>216</v>
      </c>
      <c r="C232" s="5">
        <f t="shared" si="17"/>
        <v>241666.66666666549</v>
      </c>
      <c r="D232" s="5">
        <f t="shared" si="18"/>
        <v>1611.1111111111034</v>
      </c>
      <c r="E232" s="5">
        <f t="shared" si="16"/>
        <v>1666.6666666666667</v>
      </c>
      <c r="F232" s="5">
        <f t="shared" si="19"/>
        <v>3277.7777777777701</v>
      </c>
      <c r="G232" s="5">
        <f t="shared" si="20"/>
        <v>239999.99999999884</v>
      </c>
    </row>
    <row r="233" spans="2:7" x14ac:dyDescent="0.3">
      <c r="B233" s="6">
        <v>217</v>
      </c>
      <c r="C233" s="5">
        <f t="shared" si="17"/>
        <v>239999.99999999884</v>
      </c>
      <c r="D233" s="5">
        <f t="shared" si="18"/>
        <v>1599.9999999999923</v>
      </c>
      <c r="E233" s="5">
        <f t="shared" si="16"/>
        <v>1666.6666666666667</v>
      </c>
      <c r="F233" s="5">
        <f t="shared" si="19"/>
        <v>3266.6666666666588</v>
      </c>
      <c r="G233" s="5">
        <f t="shared" si="20"/>
        <v>238333.33333333218</v>
      </c>
    </row>
    <row r="234" spans="2:7" x14ac:dyDescent="0.3">
      <c r="B234" s="6">
        <v>218</v>
      </c>
      <c r="C234" s="5">
        <f t="shared" si="17"/>
        <v>238333.33333333218</v>
      </c>
      <c r="D234" s="5">
        <f t="shared" si="18"/>
        <v>1588.8888888888812</v>
      </c>
      <c r="E234" s="5">
        <f t="shared" si="16"/>
        <v>1666.6666666666667</v>
      </c>
      <c r="F234" s="5">
        <f t="shared" si="19"/>
        <v>3255.5555555555479</v>
      </c>
      <c r="G234" s="5">
        <f t="shared" si="20"/>
        <v>236666.66666666552</v>
      </c>
    </row>
    <row r="235" spans="2:7" x14ac:dyDescent="0.3">
      <c r="B235" s="6">
        <v>219</v>
      </c>
      <c r="C235" s="5">
        <f t="shared" si="17"/>
        <v>236666.66666666552</v>
      </c>
      <c r="D235" s="5">
        <f t="shared" si="18"/>
        <v>1577.7777777777703</v>
      </c>
      <c r="E235" s="5">
        <f t="shared" si="16"/>
        <v>1666.6666666666667</v>
      </c>
      <c r="F235" s="5">
        <f t="shared" si="19"/>
        <v>3244.4444444444371</v>
      </c>
      <c r="G235" s="5">
        <f t="shared" si="20"/>
        <v>234999.99999999886</v>
      </c>
    </row>
    <row r="236" spans="2:7" x14ac:dyDescent="0.3">
      <c r="B236" s="6">
        <v>220</v>
      </c>
      <c r="C236" s="5">
        <f t="shared" si="17"/>
        <v>234999.99999999886</v>
      </c>
      <c r="D236" s="5">
        <f t="shared" si="18"/>
        <v>1566.6666666666592</v>
      </c>
      <c r="E236" s="5">
        <f t="shared" si="16"/>
        <v>1666.6666666666667</v>
      </c>
      <c r="F236" s="5">
        <f t="shared" si="19"/>
        <v>3233.3333333333258</v>
      </c>
      <c r="G236" s="5">
        <f t="shared" si="20"/>
        <v>233333.33333333221</v>
      </c>
    </row>
    <row r="237" spans="2:7" x14ac:dyDescent="0.3">
      <c r="B237" s="6">
        <v>221</v>
      </c>
      <c r="C237" s="5">
        <f t="shared" si="17"/>
        <v>233333.33333333221</v>
      </c>
      <c r="D237" s="5">
        <f t="shared" si="18"/>
        <v>1555.5555555555482</v>
      </c>
      <c r="E237" s="5">
        <f t="shared" si="16"/>
        <v>1666.6666666666667</v>
      </c>
      <c r="F237" s="5">
        <f t="shared" si="19"/>
        <v>3222.2222222222149</v>
      </c>
      <c r="G237" s="5">
        <f t="shared" si="20"/>
        <v>231666.66666666555</v>
      </c>
    </row>
    <row r="238" spans="2:7" x14ac:dyDescent="0.3">
      <c r="B238" s="6">
        <v>222</v>
      </c>
      <c r="C238" s="5">
        <f t="shared" si="17"/>
        <v>231666.66666666555</v>
      </c>
      <c r="D238" s="5">
        <f t="shared" si="18"/>
        <v>1544.4444444444371</v>
      </c>
      <c r="E238" s="5">
        <f t="shared" si="16"/>
        <v>1666.6666666666667</v>
      </c>
      <c r="F238" s="5">
        <f t="shared" si="19"/>
        <v>3211.111111111104</v>
      </c>
      <c r="G238" s="5">
        <f t="shared" si="20"/>
        <v>229999.99999999889</v>
      </c>
    </row>
    <row r="239" spans="2:7" x14ac:dyDescent="0.3">
      <c r="B239" s="6">
        <v>223</v>
      </c>
      <c r="C239" s="5">
        <f t="shared" si="17"/>
        <v>229999.99999999889</v>
      </c>
      <c r="D239" s="5">
        <f t="shared" si="18"/>
        <v>1533.333333333326</v>
      </c>
      <c r="E239" s="5">
        <f t="shared" si="16"/>
        <v>1666.6666666666667</v>
      </c>
      <c r="F239" s="5">
        <f t="shared" si="19"/>
        <v>3199.9999999999927</v>
      </c>
      <c r="G239" s="5">
        <f t="shared" si="20"/>
        <v>228333.33333333224</v>
      </c>
    </row>
    <row r="240" spans="2:7" x14ac:dyDescent="0.3">
      <c r="B240" s="6">
        <v>224</v>
      </c>
      <c r="C240" s="5">
        <f t="shared" si="17"/>
        <v>228333.33333333224</v>
      </c>
      <c r="D240" s="5">
        <f t="shared" si="18"/>
        <v>1522.2222222222151</v>
      </c>
      <c r="E240" s="5">
        <f t="shared" si="16"/>
        <v>1666.6666666666667</v>
      </c>
      <c r="F240" s="5">
        <f t="shared" si="19"/>
        <v>3188.8888888888819</v>
      </c>
      <c r="G240" s="5">
        <f t="shared" si="20"/>
        <v>226666.66666666558</v>
      </c>
    </row>
    <row r="241" spans="2:7" x14ac:dyDescent="0.3">
      <c r="B241" s="6">
        <v>225</v>
      </c>
      <c r="C241" s="5">
        <f t="shared" si="17"/>
        <v>226666.66666666558</v>
      </c>
      <c r="D241" s="5">
        <f t="shared" si="18"/>
        <v>1511.111111111104</v>
      </c>
      <c r="E241" s="5">
        <f t="shared" si="16"/>
        <v>1666.6666666666667</v>
      </c>
      <c r="F241" s="5">
        <f t="shared" si="19"/>
        <v>3177.777777777771</v>
      </c>
      <c r="G241" s="5">
        <f t="shared" si="20"/>
        <v>224999.99999999892</v>
      </c>
    </row>
    <row r="242" spans="2:7" x14ac:dyDescent="0.3">
      <c r="B242" s="6">
        <v>226</v>
      </c>
      <c r="C242" s="5">
        <f t="shared" si="17"/>
        <v>224999.99999999892</v>
      </c>
      <c r="D242" s="5">
        <f t="shared" si="18"/>
        <v>1499.999999999993</v>
      </c>
      <c r="E242" s="5">
        <f t="shared" si="16"/>
        <v>1666.6666666666667</v>
      </c>
      <c r="F242" s="5">
        <f t="shared" si="19"/>
        <v>3166.6666666666597</v>
      </c>
      <c r="G242" s="5">
        <f t="shared" si="20"/>
        <v>223333.33333333227</v>
      </c>
    </row>
    <row r="243" spans="2:7" x14ac:dyDescent="0.3">
      <c r="B243" s="6">
        <v>227</v>
      </c>
      <c r="C243" s="5">
        <f t="shared" si="17"/>
        <v>223333.33333333227</v>
      </c>
      <c r="D243" s="5">
        <f t="shared" si="18"/>
        <v>1488.8888888888819</v>
      </c>
      <c r="E243" s="5">
        <f t="shared" si="16"/>
        <v>1666.6666666666667</v>
      </c>
      <c r="F243" s="5">
        <f t="shared" si="19"/>
        <v>3155.5555555555484</v>
      </c>
      <c r="G243" s="5">
        <f t="shared" si="20"/>
        <v>221666.66666666561</v>
      </c>
    </row>
    <row r="244" spans="2:7" x14ac:dyDescent="0.3">
      <c r="B244" s="6">
        <v>228</v>
      </c>
      <c r="C244" s="5">
        <f t="shared" si="17"/>
        <v>221666.66666666561</v>
      </c>
      <c r="D244" s="5">
        <f t="shared" si="18"/>
        <v>1477.7777777777708</v>
      </c>
      <c r="E244" s="5">
        <f t="shared" si="16"/>
        <v>1666.6666666666667</v>
      </c>
      <c r="F244" s="5">
        <f t="shared" si="19"/>
        <v>3144.4444444444375</v>
      </c>
      <c r="G244" s="5">
        <f t="shared" si="20"/>
        <v>219999.99999999895</v>
      </c>
    </row>
    <row r="245" spans="2:7" x14ac:dyDescent="0.3">
      <c r="B245" s="6">
        <v>229</v>
      </c>
      <c r="C245" s="5">
        <f t="shared" si="17"/>
        <v>219999.99999999895</v>
      </c>
      <c r="D245" s="5">
        <f t="shared" si="18"/>
        <v>1466.6666666666597</v>
      </c>
      <c r="E245" s="5">
        <f t="shared" si="16"/>
        <v>1666.6666666666667</v>
      </c>
      <c r="F245" s="5">
        <f t="shared" si="19"/>
        <v>3133.3333333333267</v>
      </c>
      <c r="G245" s="5">
        <f t="shared" si="20"/>
        <v>218333.3333333323</v>
      </c>
    </row>
    <row r="246" spans="2:7" x14ac:dyDescent="0.3">
      <c r="B246" s="6">
        <v>230</v>
      </c>
      <c r="C246" s="5">
        <f t="shared" si="17"/>
        <v>218333.3333333323</v>
      </c>
      <c r="D246" s="5">
        <f t="shared" si="18"/>
        <v>1455.5555555555488</v>
      </c>
      <c r="E246" s="5">
        <f t="shared" si="16"/>
        <v>1666.6666666666667</v>
      </c>
      <c r="F246" s="5">
        <f t="shared" si="19"/>
        <v>3122.2222222222154</v>
      </c>
      <c r="G246" s="5">
        <f t="shared" si="20"/>
        <v>216666.66666666564</v>
      </c>
    </row>
    <row r="247" spans="2:7" x14ac:dyDescent="0.3">
      <c r="B247" s="6">
        <v>231</v>
      </c>
      <c r="C247" s="5">
        <f t="shared" si="17"/>
        <v>216666.66666666564</v>
      </c>
      <c r="D247" s="5">
        <f t="shared" si="18"/>
        <v>1444.4444444444377</v>
      </c>
      <c r="E247" s="5">
        <f t="shared" si="16"/>
        <v>1666.6666666666667</v>
      </c>
      <c r="F247" s="5">
        <f t="shared" si="19"/>
        <v>3111.1111111111045</v>
      </c>
      <c r="G247" s="5">
        <f t="shared" si="20"/>
        <v>214999.99999999898</v>
      </c>
    </row>
    <row r="248" spans="2:7" x14ac:dyDescent="0.3">
      <c r="B248" s="6">
        <v>232</v>
      </c>
      <c r="C248" s="5">
        <f t="shared" si="17"/>
        <v>214999.99999999898</v>
      </c>
      <c r="D248" s="5">
        <f t="shared" si="18"/>
        <v>1433.3333333333267</v>
      </c>
      <c r="E248" s="5">
        <f t="shared" si="16"/>
        <v>1666.6666666666667</v>
      </c>
      <c r="F248" s="5">
        <f t="shared" si="19"/>
        <v>3099.9999999999936</v>
      </c>
      <c r="G248" s="5">
        <f t="shared" si="20"/>
        <v>213333.33333333232</v>
      </c>
    </row>
    <row r="249" spans="2:7" x14ac:dyDescent="0.3">
      <c r="B249" s="6">
        <v>233</v>
      </c>
      <c r="C249" s="5">
        <f t="shared" si="17"/>
        <v>213333.33333333232</v>
      </c>
      <c r="D249" s="5">
        <f t="shared" si="18"/>
        <v>1422.2222222222156</v>
      </c>
      <c r="E249" s="5">
        <f t="shared" si="16"/>
        <v>1666.6666666666667</v>
      </c>
      <c r="F249" s="5">
        <f t="shared" si="19"/>
        <v>3088.8888888888823</v>
      </c>
      <c r="G249" s="5">
        <f t="shared" si="20"/>
        <v>211666.66666666567</v>
      </c>
    </row>
    <row r="250" spans="2:7" x14ac:dyDescent="0.3">
      <c r="B250" s="6">
        <v>234</v>
      </c>
      <c r="C250" s="5">
        <f t="shared" si="17"/>
        <v>211666.66666666567</v>
      </c>
      <c r="D250" s="5">
        <f t="shared" si="18"/>
        <v>1411.1111111111045</v>
      </c>
      <c r="E250" s="5">
        <f t="shared" si="16"/>
        <v>1666.6666666666667</v>
      </c>
      <c r="F250" s="5">
        <f t="shared" si="19"/>
        <v>3077.777777777771</v>
      </c>
      <c r="G250" s="5">
        <f t="shared" si="20"/>
        <v>209999.99999999901</v>
      </c>
    </row>
    <row r="251" spans="2:7" x14ac:dyDescent="0.3">
      <c r="B251" s="6">
        <v>235</v>
      </c>
      <c r="C251" s="5">
        <f t="shared" si="17"/>
        <v>209999.99999999901</v>
      </c>
      <c r="D251" s="5">
        <f t="shared" si="18"/>
        <v>1399.9999999999934</v>
      </c>
      <c r="E251" s="5">
        <f t="shared" si="16"/>
        <v>1666.6666666666667</v>
      </c>
      <c r="F251" s="5">
        <f t="shared" si="19"/>
        <v>3066.6666666666601</v>
      </c>
      <c r="G251" s="5">
        <f t="shared" si="20"/>
        <v>208333.33333333235</v>
      </c>
    </row>
    <row r="252" spans="2:7" x14ac:dyDescent="0.3">
      <c r="B252" s="6">
        <v>236</v>
      </c>
      <c r="C252" s="5">
        <f t="shared" si="17"/>
        <v>208333.33333333235</v>
      </c>
      <c r="D252" s="5">
        <f t="shared" si="18"/>
        <v>1388.8888888888825</v>
      </c>
      <c r="E252" s="5">
        <f t="shared" si="16"/>
        <v>1666.6666666666667</v>
      </c>
      <c r="F252" s="5">
        <f t="shared" si="19"/>
        <v>3055.5555555555493</v>
      </c>
      <c r="G252" s="5">
        <f t="shared" si="20"/>
        <v>206666.6666666657</v>
      </c>
    </row>
    <row r="253" spans="2:7" x14ac:dyDescent="0.3">
      <c r="B253" s="6">
        <v>237</v>
      </c>
      <c r="C253" s="5">
        <f t="shared" si="17"/>
        <v>206666.6666666657</v>
      </c>
      <c r="D253" s="5">
        <f t="shared" si="18"/>
        <v>1377.7777777777715</v>
      </c>
      <c r="E253" s="5">
        <f t="shared" si="16"/>
        <v>1666.6666666666667</v>
      </c>
      <c r="F253" s="5">
        <f t="shared" si="19"/>
        <v>3044.444444444438</v>
      </c>
      <c r="G253" s="5">
        <f t="shared" si="20"/>
        <v>204999.99999999904</v>
      </c>
    </row>
    <row r="254" spans="2:7" x14ac:dyDescent="0.3">
      <c r="B254" s="6">
        <v>238</v>
      </c>
      <c r="C254" s="5">
        <f t="shared" si="17"/>
        <v>204999.99999999904</v>
      </c>
      <c r="D254" s="5">
        <f t="shared" si="18"/>
        <v>1366.6666666666604</v>
      </c>
      <c r="E254" s="5">
        <f t="shared" si="16"/>
        <v>1666.6666666666667</v>
      </c>
      <c r="F254" s="5">
        <f t="shared" si="19"/>
        <v>3033.3333333333271</v>
      </c>
      <c r="G254" s="5">
        <f t="shared" si="20"/>
        <v>203333.33333333238</v>
      </c>
    </row>
    <row r="255" spans="2:7" x14ac:dyDescent="0.3">
      <c r="B255" s="6">
        <v>239</v>
      </c>
      <c r="C255" s="5">
        <f t="shared" si="17"/>
        <v>203333.33333333238</v>
      </c>
      <c r="D255" s="5">
        <f t="shared" si="18"/>
        <v>1355.5555555555493</v>
      </c>
      <c r="E255" s="5">
        <f t="shared" si="16"/>
        <v>1666.6666666666667</v>
      </c>
      <c r="F255" s="5">
        <f t="shared" si="19"/>
        <v>3022.2222222222163</v>
      </c>
      <c r="G255" s="5">
        <f t="shared" si="20"/>
        <v>201666.66666666573</v>
      </c>
    </row>
    <row r="256" spans="2:7" x14ac:dyDescent="0.3">
      <c r="B256" s="6">
        <v>240</v>
      </c>
      <c r="C256" s="5">
        <f t="shared" si="17"/>
        <v>201666.66666666573</v>
      </c>
      <c r="D256" s="5">
        <f t="shared" si="18"/>
        <v>1344.4444444444382</v>
      </c>
      <c r="E256" s="5">
        <f t="shared" si="16"/>
        <v>1666.6666666666667</v>
      </c>
      <c r="F256" s="5">
        <f t="shared" si="19"/>
        <v>3011.1111111111049</v>
      </c>
      <c r="G256" s="5">
        <f t="shared" si="20"/>
        <v>199999.99999999907</v>
      </c>
    </row>
    <row r="257" spans="2:7" x14ac:dyDescent="0.3">
      <c r="B257" s="6">
        <v>241</v>
      </c>
      <c r="C257" s="5">
        <f t="shared" si="17"/>
        <v>199999.99999999907</v>
      </c>
      <c r="D257" s="5">
        <f t="shared" si="18"/>
        <v>1333.3333333333271</v>
      </c>
      <c r="E257" s="5">
        <f t="shared" si="16"/>
        <v>1666.6666666666667</v>
      </c>
      <c r="F257" s="5">
        <f t="shared" si="19"/>
        <v>2999.9999999999936</v>
      </c>
      <c r="G257" s="5">
        <f t="shared" si="20"/>
        <v>198333.33333333241</v>
      </c>
    </row>
    <row r="258" spans="2:7" x14ac:dyDescent="0.3">
      <c r="B258" s="6">
        <v>242</v>
      </c>
      <c r="C258" s="5">
        <f t="shared" si="17"/>
        <v>198333.33333333241</v>
      </c>
      <c r="D258" s="5">
        <f t="shared" si="18"/>
        <v>1322.2222222222163</v>
      </c>
      <c r="E258" s="5">
        <f t="shared" si="16"/>
        <v>1666.6666666666667</v>
      </c>
      <c r="F258" s="5">
        <f t="shared" si="19"/>
        <v>2988.8888888888832</v>
      </c>
      <c r="G258" s="5">
        <f t="shared" si="20"/>
        <v>196666.66666666575</v>
      </c>
    </row>
    <row r="259" spans="2:7" x14ac:dyDescent="0.3">
      <c r="B259" s="6">
        <v>243</v>
      </c>
      <c r="C259" s="5">
        <f t="shared" si="17"/>
        <v>196666.66666666575</v>
      </c>
      <c r="D259" s="5">
        <f t="shared" si="18"/>
        <v>1311.1111111111052</v>
      </c>
      <c r="E259" s="5">
        <f t="shared" si="16"/>
        <v>1666.6666666666667</v>
      </c>
      <c r="F259" s="5">
        <f t="shared" si="19"/>
        <v>2977.7777777777719</v>
      </c>
      <c r="G259" s="5">
        <f t="shared" si="20"/>
        <v>194999.9999999991</v>
      </c>
    </row>
    <row r="260" spans="2:7" x14ac:dyDescent="0.3">
      <c r="B260" s="6">
        <v>244</v>
      </c>
      <c r="C260" s="5">
        <f t="shared" si="17"/>
        <v>194999.9999999991</v>
      </c>
      <c r="D260" s="5">
        <f t="shared" si="18"/>
        <v>1299.9999999999941</v>
      </c>
      <c r="E260" s="5">
        <f t="shared" si="16"/>
        <v>1666.6666666666667</v>
      </c>
      <c r="F260" s="5">
        <f t="shared" si="19"/>
        <v>2966.6666666666606</v>
      </c>
      <c r="G260" s="5">
        <f t="shared" si="20"/>
        <v>193333.33333333244</v>
      </c>
    </row>
    <row r="261" spans="2:7" x14ac:dyDescent="0.3">
      <c r="B261" s="6">
        <v>245</v>
      </c>
      <c r="C261" s="5">
        <f t="shared" si="17"/>
        <v>193333.33333333244</v>
      </c>
      <c r="D261" s="5">
        <f t="shared" si="18"/>
        <v>1288.888888888883</v>
      </c>
      <c r="E261" s="5">
        <f t="shared" si="16"/>
        <v>1666.6666666666667</v>
      </c>
      <c r="F261" s="5">
        <f t="shared" si="19"/>
        <v>2955.5555555555497</v>
      </c>
      <c r="G261" s="5">
        <f t="shared" si="20"/>
        <v>191666.66666666578</v>
      </c>
    </row>
    <row r="262" spans="2:7" x14ac:dyDescent="0.3">
      <c r="B262" s="6">
        <v>246</v>
      </c>
      <c r="C262" s="5">
        <f t="shared" si="17"/>
        <v>191666.66666666578</v>
      </c>
      <c r="D262" s="5">
        <f t="shared" si="18"/>
        <v>1277.7777777777719</v>
      </c>
      <c r="E262" s="5">
        <f t="shared" si="16"/>
        <v>1666.6666666666667</v>
      </c>
      <c r="F262" s="5">
        <f t="shared" si="19"/>
        <v>2944.4444444444389</v>
      </c>
      <c r="G262" s="5">
        <f t="shared" si="20"/>
        <v>189999.99999999913</v>
      </c>
    </row>
    <row r="263" spans="2:7" x14ac:dyDescent="0.3">
      <c r="B263" s="6">
        <v>247</v>
      </c>
      <c r="C263" s="5">
        <f t="shared" si="17"/>
        <v>189999.99999999913</v>
      </c>
      <c r="D263" s="5">
        <f t="shared" si="18"/>
        <v>1266.6666666666608</v>
      </c>
      <c r="E263" s="5">
        <f t="shared" si="16"/>
        <v>1666.6666666666667</v>
      </c>
      <c r="F263" s="5">
        <f t="shared" si="19"/>
        <v>2933.3333333333276</v>
      </c>
      <c r="G263" s="5">
        <f t="shared" si="20"/>
        <v>188333.33333333247</v>
      </c>
    </row>
    <row r="264" spans="2:7" x14ac:dyDescent="0.3">
      <c r="B264" s="6">
        <v>248</v>
      </c>
      <c r="C264" s="5">
        <f t="shared" si="17"/>
        <v>188333.33333333247</v>
      </c>
      <c r="D264" s="5">
        <f t="shared" si="18"/>
        <v>1255.55555555555</v>
      </c>
      <c r="E264" s="5">
        <f t="shared" si="16"/>
        <v>1666.6666666666667</v>
      </c>
      <c r="F264" s="5">
        <f t="shared" si="19"/>
        <v>2922.2222222222167</v>
      </c>
      <c r="G264" s="5">
        <f t="shared" si="20"/>
        <v>186666.66666666581</v>
      </c>
    </row>
    <row r="265" spans="2:7" x14ac:dyDescent="0.3">
      <c r="B265" s="6">
        <v>249</v>
      </c>
      <c r="C265" s="5">
        <f t="shared" si="17"/>
        <v>186666.66666666581</v>
      </c>
      <c r="D265" s="5">
        <f t="shared" si="18"/>
        <v>1244.4444444444389</v>
      </c>
      <c r="E265" s="5">
        <f t="shared" si="16"/>
        <v>1666.6666666666667</v>
      </c>
      <c r="F265" s="5">
        <f t="shared" si="19"/>
        <v>2911.1111111111059</v>
      </c>
      <c r="G265" s="5">
        <f t="shared" si="20"/>
        <v>184999.99999999916</v>
      </c>
    </row>
    <row r="266" spans="2:7" x14ac:dyDescent="0.3">
      <c r="B266" s="6">
        <v>250</v>
      </c>
      <c r="C266" s="5">
        <f t="shared" si="17"/>
        <v>184999.99999999916</v>
      </c>
      <c r="D266" s="5">
        <f t="shared" si="18"/>
        <v>1233.3333333333278</v>
      </c>
      <c r="E266" s="5">
        <f t="shared" si="16"/>
        <v>1666.6666666666667</v>
      </c>
      <c r="F266" s="5">
        <f t="shared" si="19"/>
        <v>2899.9999999999945</v>
      </c>
      <c r="G266" s="5">
        <f t="shared" si="20"/>
        <v>183333.3333333325</v>
      </c>
    </row>
    <row r="267" spans="2:7" x14ac:dyDescent="0.3">
      <c r="B267" s="6">
        <v>251</v>
      </c>
      <c r="C267" s="5">
        <f t="shared" si="17"/>
        <v>183333.3333333325</v>
      </c>
      <c r="D267" s="5">
        <f t="shared" si="18"/>
        <v>1222.2222222222167</v>
      </c>
      <c r="E267" s="5">
        <f t="shared" si="16"/>
        <v>1666.6666666666667</v>
      </c>
      <c r="F267" s="5">
        <f t="shared" si="19"/>
        <v>2888.8888888888832</v>
      </c>
      <c r="G267" s="5">
        <f t="shared" si="20"/>
        <v>181666.66666666584</v>
      </c>
    </row>
    <row r="268" spans="2:7" x14ac:dyDescent="0.3">
      <c r="B268" s="6">
        <v>252</v>
      </c>
      <c r="C268" s="5">
        <f t="shared" si="17"/>
        <v>181666.66666666584</v>
      </c>
      <c r="D268" s="5">
        <f t="shared" si="18"/>
        <v>1211.1111111111056</v>
      </c>
      <c r="E268" s="5">
        <f t="shared" si="16"/>
        <v>1666.6666666666667</v>
      </c>
      <c r="F268" s="5">
        <f t="shared" si="19"/>
        <v>2877.7777777777724</v>
      </c>
      <c r="G268" s="5">
        <f t="shared" si="20"/>
        <v>179999.99999999919</v>
      </c>
    </row>
    <row r="269" spans="2:7" x14ac:dyDescent="0.3">
      <c r="B269" s="6">
        <v>253</v>
      </c>
      <c r="C269" s="5">
        <f t="shared" si="17"/>
        <v>179999.99999999919</v>
      </c>
      <c r="D269" s="5">
        <f t="shared" si="18"/>
        <v>1199.9999999999945</v>
      </c>
      <c r="E269" s="5">
        <f t="shared" si="16"/>
        <v>1666.6666666666667</v>
      </c>
      <c r="F269" s="5">
        <f t="shared" si="19"/>
        <v>2866.6666666666615</v>
      </c>
      <c r="G269" s="5">
        <f t="shared" si="20"/>
        <v>178333.33333333253</v>
      </c>
    </row>
    <row r="270" spans="2:7" x14ac:dyDescent="0.3">
      <c r="B270" s="6">
        <v>254</v>
      </c>
      <c r="C270" s="5">
        <f t="shared" si="17"/>
        <v>178333.33333333253</v>
      </c>
      <c r="D270" s="5">
        <f t="shared" si="18"/>
        <v>1188.8888888888837</v>
      </c>
      <c r="E270" s="5">
        <f t="shared" si="16"/>
        <v>1666.6666666666667</v>
      </c>
      <c r="F270" s="5">
        <f t="shared" si="19"/>
        <v>2855.5555555555502</v>
      </c>
      <c r="G270" s="5">
        <f t="shared" si="20"/>
        <v>176666.66666666587</v>
      </c>
    </row>
    <row r="271" spans="2:7" x14ac:dyDescent="0.3">
      <c r="B271" s="6">
        <v>255</v>
      </c>
      <c r="C271" s="5">
        <f t="shared" si="17"/>
        <v>176666.66666666587</v>
      </c>
      <c r="D271" s="5">
        <f t="shared" si="18"/>
        <v>1177.7777777777726</v>
      </c>
      <c r="E271" s="5">
        <f t="shared" si="16"/>
        <v>1666.6666666666667</v>
      </c>
      <c r="F271" s="5">
        <f t="shared" si="19"/>
        <v>2844.4444444444393</v>
      </c>
      <c r="G271" s="5">
        <f t="shared" si="20"/>
        <v>174999.99999999921</v>
      </c>
    </row>
    <row r="272" spans="2:7" x14ac:dyDescent="0.3">
      <c r="B272" s="6">
        <v>256</v>
      </c>
      <c r="C272" s="5">
        <f t="shared" si="17"/>
        <v>174999.99999999921</v>
      </c>
      <c r="D272" s="5">
        <f t="shared" si="18"/>
        <v>1166.6666666666615</v>
      </c>
      <c r="E272" s="5">
        <f t="shared" si="16"/>
        <v>1666.6666666666667</v>
      </c>
      <c r="F272" s="5">
        <f t="shared" si="19"/>
        <v>2833.3333333333285</v>
      </c>
      <c r="G272" s="5">
        <f t="shared" si="20"/>
        <v>173333.33333333256</v>
      </c>
    </row>
    <row r="273" spans="2:7" x14ac:dyDescent="0.3">
      <c r="B273" s="6">
        <v>257</v>
      </c>
      <c r="C273" s="5">
        <f t="shared" si="17"/>
        <v>173333.33333333256</v>
      </c>
      <c r="D273" s="5">
        <f t="shared" si="18"/>
        <v>1155.5555555555504</v>
      </c>
      <c r="E273" s="5">
        <f t="shared" ref="E273:E336" si="21">IF(B273&lt;=$D$11,$D$2/$D$11,0)</f>
        <v>1666.6666666666667</v>
      </c>
      <c r="F273" s="5">
        <f t="shared" si="19"/>
        <v>2822.2222222222172</v>
      </c>
      <c r="G273" s="5">
        <f t="shared" si="20"/>
        <v>171666.6666666659</v>
      </c>
    </row>
    <row r="274" spans="2:7" x14ac:dyDescent="0.3">
      <c r="B274" s="6">
        <v>258</v>
      </c>
      <c r="C274" s="5">
        <f t="shared" si="17"/>
        <v>171666.6666666659</v>
      </c>
      <c r="D274" s="5">
        <f t="shared" si="18"/>
        <v>1144.4444444444393</v>
      </c>
      <c r="E274" s="5">
        <f t="shared" si="21"/>
        <v>1666.6666666666667</v>
      </c>
      <c r="F274" s="5">
        <f t="shared" si="19"/>
        <v>2811.1111111111059</v>
      </c>
      <c r="G274" s="5">
        <f t="shared" si="20"/>
        <v>169999.99999999924</v>
      </c>
    </row>
    <row r="275" spans="2:7" x14ac:dyDescent="0.3">
      <c r="B275" s="6">
        <v>259</v>
      </c>
      <c r="C275" s="5">
        <f t="shared" ref="C275:C338" si="22">G274</f>
        <v>169999.99999999924</v>
      </c>
      <c r="D275" s="5">
        <f t="shared" ref="D275:D338" si="23">$D$6/12*G274</f>
        <v>1133.3333333333283</v>
      </c>
      <c r="E275" s="5">
        <f t="shared" si="21"/>
        <v>1666.6666666666667</v>
      </c>
      <c r="F275" s="5">
        <f t="shared" ref="F275:F338" si="24">D275+E275</f>
        <v>2799.999999999995</v>
      </c>
      <c r="G275" s="5">
        <f t="shared" ref="G275:G338" si="25">C275-E275</f>
        <v>168333.33333333259</v>
      </c>
    </row>
    <row r="276" spans="2:7" x14ac:dyDescent="0.3">
      <c r="B276" s="6">
        <v>260</v>
      </c>
      <c r="C276" s="5">
        <f t="shared" si="22"/>
        <v>168333.33333333259</v>
      </c>
      <c r="D276" s="5">
        <f t="shared" si="23"/>
        <v>1122.2222222222174</v>
      </c>
      <c r="E276" s="5">
        <f t="shared" si="21"/>
        <v>1666.6666666666667</v>
      </c>
      <c r="F276" s="5">
        <f t="shared" si="24"/>
        <v>2788.8888888888841</v>
      </c>
      <c r="G276" s="5">
        <f t="shared" si="25"/>
        <v>166666.66666666593</v>
      </c>
    </row>
    <row r="277" spans="2:7" x14ac:dyDescent="0.3">
      <c r="B277" s="6">
        <v>261</v>
      </c>
      <c r="C277" s="5">
        <f t="shared" si="22"/>
        <v>166666.66666666593</v>
      </c>
      <c r="D277" s="5">
        <f t="shared" si="23"/>
        <v>1111.1111111111063</v>
      </c>
      <c r="E277" s="5">
        <f t="shared" si="21"/>
        <v>1666.6666666666667</v>
      </c>
      <c r="F277" s="5">
        <f t="shared" si="24"/>
        <v>2777.7777777777728</v>
      </c>
      <c r="G277" s="5">
        <f t="shared" si="25"/>
        <v>164999.99999999927</v>
      </c>
    </row>
    <row r="278" spans="2:7" x14ac:dyDescent="0.3">
      <c r="B278" s="6">
        <v>262</v>
      </c>
      <c r="C278" s="5">
        <f t="shared" si="22"/>
        <v>164999.99999999927</v>
      </c>
      <c r="D278" s="5">
        <f t="shared" si="23"/>
        <v>1099.9999999999952</v>
      </c>
      <c r="E278" s="5">
        <f t="shared" si="21"/>
        <v>1666.6666666666667</v>
      </c>
      <c r="F278" s="5">
        <f t="shared" si="24"/>
        <v>2766.666666666662</v>
      </c>
      <c r="G278" s="5">
        <f t="shared" si="25"/>
        <v>163333.33333333262</v>
      </c>
    </row>
    <row r="279" spans="2:7" x14ac:dyDescent="0.3">
      <c r="B279" s="6">
        <v>263</v>
      </c>
      <c r="C279" s="5">
        <f t="shared" si="22"/>
        <v>163333.33333333262</v>
      </c>
      <c r="D279" s="5">
        <f t="shared" si="23"/>
        <v>1088.8888888888841</v>
      </c>
      <c r="E279" s="5">
        <f t="shared" si="21"/>
        <v>1666.6666666666667</v>
      </c>
      <c r="F279" s="5">
        <f t="shared" si="24"/>
        <v>2755.5555555555511</v>
      </c>
      <c r="G279" s="5">
        <f t="shared" si="25"/>
        <v>161666.66666666596</v>
      </c>
    </row>
    <row r="280" spans="2:7" x14ac:dyDescent="0.3">
      <c r="B280" s="6">
        <v>264</v>
      </c>
      <c r="C280" s="5">
        <f t="shared" si="22"/>
        <v>161666.66666666596</v>
      </c>
      <c r="D280" s="5">
        <f t="shared" si="23"/>
        <v>1077.7777777777731</v>
      </c>
      <c r="E280" s="5">
        <f t="shared" si="21"/>
        <v>1666.6666666666667</v>
      </c>
      <c r="F280" s="5">
        <f t="shared" si="24"/>
        <v>2744.4444444444398</v>
      </c>
      <c r="G280" s="5">
        <f t="shared" si="25"/>
        <v>159999.9999999993</v>
      </c>
    </row>
    <row r="281" spans="2:7" x14ac:dyDescent="0.3">
      <c r="B281" s="6">
        <v>265</v>
      </c>
      <c r="C281" s="5">
        <f t="shared" si="22"/>
        <v>159999.9999999993</v>
      </c>
      <c r="D281" s="5">
        <f t="shared" si="23"/>
        <v>1066.666666666662</v>
      </c>
      <c r="E281" s="5">
        <f t="shared" si="21"/>
        <v>1666.6666666666667</v>
      </c>
      <c r="F281" s="5">
        <f t="shared" si="24"/>
        <v>2733.3333333333285</v>
      </c>
      <c r="G281" s="5">
        <f t="shared" si="25"/>
        <v>158333.33333333264</v>
      </c>
    </row>
    <row r="282" spans="2:7" x14ac:dyDescent="0.3">
      <c r="B282" s="6">
        <v>266</v>
      </c>
      <c r="C282" s="5">
        <f t="shared" si="22"/>
        <v>158333.33333333264</v>
      </c>
      <c r="D282" s="5">
        <f t="shared" si="23"/>
        <v>1055.5555555555511</v>
      </c>
      <c r="E282" s="5">
        <f t="shared" si="21"/>
        <v>1666.6666666666667</v>
      </c>
      <c r="F282" s="5">
        <f t="shared" si="24"/>
        <v>2722.2222222222181</v>
      </c>
      <c r="G282" s="5">
        <f t="shared" si="25"/>
        <v>156666.66666666599</v>
      </c>
    </row>
    <row r="283" spans="2:7" x14ac:dyDescent="0.3">
      <c r="B283" s="6">
        <v>267</v>
      </c>
      <c r="C283" s="5">
        <f t="shared" si="22"/>
        <v>156666.66666666599</v>
      </c>
      <c r="D283" s="5">
        <f t="shared" si="23"/>
        <v>1044.44444444444</v>
      </c>
      <c r="E283" s="5">
        <f t="shared" si="21"/>
        <v>1666.6666666666667</v>
      </c>
      <c r="F283" s="5">
        <f t="shared" si="24"/>
        <v>2711.1111111111068</v>
      </c>
      <c r="G283" s="5">
        <f t="shared" si="25"/>
        <v>154999.99999999933</v>
      </c>
    </row>
    <row r="284" spans="2:7" x14ac:dyDescent="0.3">
      <c r="B284" s="6">
        <v>268</v>
      </c>
      <c r="C284" s="5">
        <f t="shared" si="22"/>
        <v>154999.99999999933</v>
      </c>
      <c r="D284" s="5">
        <f t="shared" si="23"/>
        <v>1033.3333333333289</v>
      </c>
      <c r="E284" s="5">
        <f t="shared" si="21"/>
        <v>1666.6666666666667</v>
      </c>
      <c r="F284" s="5">
        <f t="shared" si="24"/>
        <v>2699.9999999999955</v>
      </c>
      <c r="G284" s="5">
        <f t="shared" si="25"/>
        <v>153333.33333333267</v>
      </c>
    </row>
    <row r="285" spans="2:7" x14ac:dyDescent="0.3">
      <c r="B285" s="6">
        <v>269</v>
      </c>
      <c r="C285" s="5">
        <f t="shared" si="22"/>
        <v>153333.33333333267</v>
      </c>
      <c r="D285" s="5">
        <f t="shared" si="23"/>
        <v>1022.2222222222179</v>
      </c>
      <c r="E285" s="5">
        <f t="shared" si="21"/>
        <v>1666.6666666666667</v>
      </c>
      <c r="F285" s="5">
        <f t="shared" si="24"/>
        <v>2688.8888888888846</v>
      </c>
      <c r="G285" s="5">
        <f t="shared" si="25"/>
        <v>151666.66666666602</v>
      </c>
    </row>
    <row r="286" spans="2:7" x14ac:dyDescent="0.3">
      <c r="B286" s="6">
        <v>270</v>
      </c>
      <c r="C286" s="5">
        <f t="shared" si="22"/>
        <v>151666.66666666602</v>
      </c>
      <c r="D286" s="5">
        <f t="shared" si="23"/>
        <v>1011.1111111111069</v>
      </c>
      <c r="E286" s="5">
        <f t="shared" si="21"/>
        <v>1666.6666666666667</v>
      </c>
      <c r="F286" s="5">
        <f t="shared" si="24"/>
        <v>2677.7777777777737</v>
      </c>
      <c r="G286" s="5">
        <f t="shared" si="25"/>
        <v>149999.99999999936</v>
      </c>
    </row>
    <row r="287" spans="2:7" x14ac:dyDescent="0.3">
      <c r="B287" s="6">
        <v>271</v>
      </c>
      <c r="C287" s="5">
        <f t="shared" si="22"/>
        <v>149999.99999999936</v>
      </c>
      <c r="D287" s="5">
        <f t="shared" si="23"/>
        <v>999.99999999999579</v>
      </c>
      <c r="E287" s="5">
        <f t="shared" si="21"/>
        <v>1666.6666666666667</v>
      </c>
      <c r="F287" s="5">
        <f t="shared" si="24"/>
        <v>2666.6666666666624</v>
      </c>
      <c r="G287" s="5">
        <f t="shared" si="25"/>
        <v>148333.3333333327</v>
      </c>
    </row>
    <row r="288" spans="2:7" x14ac:dyDescent="0.3">
      <c r="B288" s="6">
        <v>272</v>
      </c>
      <c r="C288" s="5">
        <f t="shared" si="22"/>
        <v>148333.3333333327</v>
      </c>
      <c r="D288" s="5">
        <f t="shared" si="23"/>
        <v>988.88888888888471</v>
      </c>
      <c r="E288" s="5">
        <f t="shared" si="21"/>
        <v>1666.6666666666667</v>
      </c>
      <c r="F288" s="5">
        <f t="shared" si="24"/>
        <v>2655.5555555555516</v>
      </c>
      <c r="G288" s="5">
        <f t="shared" si="25"/>
        <v>146666.66666666605</v>
      </c>
    </row>
    <row r="289" spans="2:7" x14ac:dyDescent="0.3">
      <c r="B289" s="6">
        <v>273</v>
      </c>
      <c r="C289" s="5">
        <f t="shared" si="22"/>
        <v>146666.66666666605</v>
      </c>
      <c r="D289" s="5">
        <f t="shared" si="23"/>
        <v>977.77777777777374</v>
      </c>
      <c r="E289" s="5">
        <f t="shared" si="21"/>
        <v>1666.6666666666667</v>
      </c>
      <c r="F289" s="5">
        <f t="shared" si="24"/>
        <v>2644.4444444444407</v>
      </c>
      <c r="G289" s="5">
        <f t="shared" si="25"/>
        <v>144999.99999999939</v>
      </c>
    </row>
    <row r="290" spans="2:7" x14ac:dyDescent="0.3">
      <c r="B290" s="6">
        <v>274</v>
      </c>
      <c r="C290" s="5">
        <f t="shared" si="22"/>
        <v>144999.99999999939</v>
      </c>
      <c r="D290" s="5">
        <f t="shared" si="23"/>
        <v>966.66666666666265</v>
      </c>
      <c r="E290" s="5">
        <f t="shared" si="21"/>
        <v>1666.6666666666667</v>
      </c>
      <c r="F290" s="5">
        <f t="shared" si="24"/>
        <v>2633.3333333333294</v>
      </c>
      <c r="G290" s="5">
        <f t="shared" si="25"/>
        <v>143333.33333333273</v>
      </c>
    </row>
    <row r="291" spans="2:7" x14ac:dyDescent="0.3">
      <c r="B291" s="6">
        <v>275</v>
      </c>
      <c r="C291" s="5">
        <f t="shared" si="22"/>
        <v>143333.33333333273</v>
      </c>
      <c r="D291" s="5">
        <f t="shared" si="23"/>
        <v>955.55555555555156</v>
      </c>
      <c r="E291" s="5">
        <f t="shared" si="21"/>
        <v>1666.6666666666667</v>
      </c>
      <c r="F291" s="5">
        <f t="shared" si="24"/>
        <v>2622.2222222222181</v>
      </c>
      <c r="G291" s="5">
        <f t="shared" si="25"/>
        <v>141666.66666666607</v>
      </c>
    </row>
    <row r="292" spans="2:7" x14ac:dyDescent="0.3">
      <c r="B292" s="6">
        <v>276</v>
      </c>
      <c r="C292" s="5">
        <f t="shared" si="22"/>
        <v>141666.66666666607</v>
      </c>
      <c r="D292" s="5">
        <f t="shared" si="23"/>
        <v>944.44444444444059</v>
      </c>
      <c r="E292" s="5">
        <f t="shared" si="21"/>
        <v>1666.6666666666667</v>
      </c>
      <c r="F292" s="5">
        <f t="shared" si="24"/>
        <v>2611.1111111111072</v>
      </c>
      <c r="G292" s="5">
        <f t="shared" si="25"/>
        <v>139999.99999999942</v>
      </c>
    </row>
    <row r="293" spans="2:7" x14ac:dyDescent="0.3">
      <c r="B293" s="6">
        <v>277</v>
      </c>
      <c r="C293" s="5">
        <f t="shared" si="22"/>
        <v>139999.99999999942</v>
      </c>
      <c r="D293" s="5">
        <f t="shared" si="23"/>
        <v>933.33333333332951</v>
      </c>
      <c r="E293" s="5">
        <f t="shared" si="21"/>
        <v>1666.6666666666667</v>
      </c>
      <c r="F293" s="5">
        <f t="shared" si="24"/>
        <v>2599.9999999999964</v>
      </c>
      <c r="G293" s="5">
        <f t="shared" si="25"/>
        <v>138333.33333333276</v>
      </c>
    </row>
    <row r="294" spans="2:7" x14ac:dyDescent="0.3">
      <c r="B294" s="6">
        <v>278</v>
      </c>
      <c r="C294" s="5">
        <f t="shared" si="22"/>
        <v>138333.33333333276</v>
      </c>
      <c r="D294" s="5">
        <f t="shared" si="23"/>
        <v>922.22222222221842</v>
      </c>
      <c r="E294" s="5">
        <f t="shared" si="21"/>
        <v>1666.6666666666667</v>
      </c>
      <c r="F294" s="5">
        <f t="shared" si="24"/>
        <v>2588.888888888885</v>
      </c>
      <c r="G294" s="5">
        <f t="shared" si="25"/>
        <v>136666.6666666661</v>
      </c>
    </row>
    <row r="295" spans="2:7" x14ac:dyDescent="0.3">
      <c r="B295" s="6">
        <v>279</v>
      </c>
      <c r="C295" s="5">
        <f t="shared" si="22"/>
        <v>136666.6666666661</v>
      </c>
      <c r="D295" s="5">
        <f t="shared" si="23"/>
        <v>911.11111111110745</v>
      </c>
      <c r="E295" s="5">
        <f t="shared" si="21"/>
        <v>1666.6666666666667</v>
      </c>
      <c r="F295" s="5">
        <f t="shared" si="24"/>
        <v>2577.7777777777742</v>
      </c>
      <c r="G295" s="5">
        <f t="shared" si="25"/>
        <v>134999.99999999945</v>
      </c>
    </row>
    <row r="296" spans="2:7" x14ac:dyDescent="0.3">
      <c r="B296" s="6">
        <v>280</v>
      </c>
      <c r="C296" s="5">
        <f t="shared" si="22"/>
        <v>134999.99999999945</v>
      </c>
      <c r="D296" s="5">
        <f t="shared" si="23"/>
        <v>899.99999999999636</v>
      </c>
      <c r="E296" s="5">
        <f t="shared" si="21"/>
        <v>1666.6666666666667</v>
      </c>
      <c r="F296" s="5">
        <f t="shared" si="24"/>
        <v>2566.6666666666633</v>
      </c>
      <c r="G296" s="5">
        <f t="shared" si="25"/>
        <v>133333.33333333279</v>
      </c>
    </row>
    <row r="297" spans="2:7" x14ac:dyDescent="0.3">
      <c r="B297" s="6">
        <v>281</v>
      </c>
      <c r="C297" s="5">
        <f t="shared" si="22"/>
        <v>133333.33333333279</v>
      </c>
      <c r="D297" s="5">
        <f t="shared" si="23"/>
        <v>888.88888888888528</v>
      </c>
      <c r="E297" s="5">
        <f t="shared" si="21"/>
        <v>1666.6666666666667</v>
      </c>
      <c r="F297" s="5">
        <f t="shared" si="24"/>
        <v>2555.555555555552</v>
      </c>
      <c r="G297" s="5">
        <f t="shared" si="25"/>
        <v>131666.66666666613</v>
      </c>
    </row>
    <row r="298" spans="2:7" x14ac:dyDescent="0.3">
      <c r="B298" s="6">
        <v>282</v>
      </c>
      <c r="C298" s="5">
        <f t="shared" si="22"/>
        <v>131666.66666666613</v>
      </c>
      <c r="D298" s="5">
        <f t="shared" si="23"/>
        <v>877.7777777777743</v>
      </c>
      <c r="E298" s="5">
        <f t="shared" si="21"/>
        <v>1666.6666666666667</v>
      </c>
      <c r="F298" s="5">
        <f t="shared" si="24"/>
        <v>2544.4444444444412</v>
      </c>
      <c r="G298" s="5">
        <f t="shared" si="25"/>
        <v>129999.99999999946</v>
      </c>
    </row>
    <row r="299" spans="2:7" x14ac:dyDescent="0.3">
      <c r="B299" s="6">
        <v>283</v>
      </c>
      <c r="C299" s="5">
        <f t="shared" si="22"/>
        <v>129999.99999999946</v>
      </c>
      <c r="D299" s="5">
        <f t="shared" si="23"/>
        <v>866.6666666666631</v>
      </c>
      <c r="E299" s="5">
        <f t="shared" si="21"/>
        <v>1666.6666666666667</v>
      </c>
      <c r="F299" s="5">
        <f t="shared" si="24"/>
        <v>2533.3333333333298</v>
      </c>
      <c r="G299" s="5">
        <f t="shared" si="25"/>
        <v>128333.33333333279</v>
      </c>
    </row>
    <row r="300" spans="2:7" x14ac:dyDescent="0.3">
      <c r="B300" s="6">
        <v>284</v>
      </c>
      <c r="C300" s="5">
        <f t="shared" si="22"/>
        <v>128333.33333333279</v>
      </c>
      <c r="D300" s="5">
        <f t="shared" si="23"/>
        <v>855.55555555555202</v>
      </c>
      <c r="E300" s="5">
        <f t="shared" si="21"/>
        <v>1666.6666666666667</v>
      </c>
      <c r="F300" s="5">
        <f t="shared" si="24"/>
        <v>2522.222222222219</v>
      </c>
      <c r="G300" s="5">
        <f t="shared" si="25"/>
        <v>126666.66666666612</v>
      </c>
    </row>
    <row r="301" spans="2:7" x14ac:dyDescent="0.3">
      <c r="B301" s="6">
        <v>285</v>
      </c>
      <c r="C301" s="5">
        <f t="shared" si="22"/>
        <v>126666.66666666612</v>
      </c>
      <c r="D301" s="5">
        <f t="shared" si="23"/>
        <v>844.44444444444082</v>
      </c>
      <c r="E301" s="5">
        <f t="shared" si="21"/>
        <v>1666.6666666666667</v>
      </c>
      <c r="F301" s="5">
        <f t="shared" si="24"/>
        <v>2511.1111111111077</v>
      </c>
      <c r="G301" s="5">
        <f t="shared" si="25"/>
        <v>124999.99999999945</v>
      </c>
    </row>
    <row r="302" spans="2:7" x14ac:dyDescent="0.3">
      <c r="B302" s="6">
        <v>286</v>
      </c>
      <c r="C302" s="5">
        <f t="shared" si="22"/>
        <v>124999.99999999945</v>
      </c>
      <c r="D302" s="5">
        <f t="shared" si="23"/>
        <v>833.33333333332973</v>
      </c>
      <c r="E302" s="5">
        <f t="shared" si="21"/>
        <v>1666.6666666666667</v>
      </c>
      <c r="F302" s="5">
        <f t="shared" si="24"/>
        <v>2499.9999999999964</v>
      </c>
      <c r="G302" s="5">
        <f t="shared" si="25"/>
        <v>123333.33333333278</v>
      </c>
    </row>
    <row r="303" spans="2:7" x14ac:dyDescent="0.3">
      <c r="B303" s="6">
        <v>287</v>
      </c>
      <c r="C303" s="5">
        <f t="shared" si="22"/>
        <v>123333.33333333278</v>
      </c>
      <c r="D303" s="5">
        <f t="shared" si="23"/>
        <v>822.22222222221853</v>
      </c>
      <c r="E303" s="5">
        <f t="shared" si="21"/>
        <v>1666.6666666666667</v>
      </c>
      <c r="F303" s="5">
        <f t="shared" si="24"/>
        <v>2488.888888888885</v>
      </c>
      <c r="G303" s="5">
        <f t="shared" si="25"/>
        <v>121666.6666666661</v>
      </c>
    </row>
    <row r="304" spans="2:7" x14ac:dyDescent="0.3">
      <c r="B304" s="6">
        <v>288</v>
      </c>
      <c r="C304" s="5">
        <f t="shared" si="22"/>
        <v>121666.6666666661</v>
      </c>
      <c r="D304" s="5">
        <f t="shared" si="23"/>
        <v>811.11111111110745</v>
      </c>
      <c r="E304" s="5">
        <f t="shared" si="21"/>
        <v>1666.6666666666667</v>
      </c>
      <c r="F304" s="5">
        <f t="shared" si="24"/>
        <v>2477.7777777777742</v>
      </c>
      <c r="G304" s="5">
        <f t="shared" si="25"/>
        <v>119999.99999999943</v>
      </c>
    </row>
    <row r="305" spans="2:7" x14ac:dyDescent="0.3">
      <c r="B305" s="6">
        <v>289</v>
      </c>
      <c r="C305" s="5">
        <f t="shared" si="22"/>
        <v>119999.99999999943</v>
      </c>
      <c r="D305" s="5">
        <f t="shared" si="23"/>
        <v>799.99999999999625</v>
      </c>
      <c r="E305" s="5">
        <f t="shared" si="21"/>
        <v>1666.6666666666667</v>
      </c>
      <c r="F305" s="5">
        <f t="shared" si="24"/>
        <v>2466.6666666666629</v>
      </c>
      <c r="G305" s="5">
        <f t="shared" si="25"/>
        <v>118333.33333333276</v>
      </c>
    </row>
    <row r="306" spans="2:7" x14ac:dyDescent="0.3">
      <c r="B306" s="6">
        <v>290</v>
      </c>
      <c r="C306" s="5">
        <f t="shared" si="22"/>
        <v>118333.33333333276</v>
      </c>
      <c r="D306" s="5">
        <f t="shared" si="23"/>
        <v>788.88888888888516</v>
      </c>
      <c r="E306" s="5">
        <f t="shared" si="21"/>
        <v>1666.6666666666667</v>
      </c>
      <c r="F306" s="5">
        <f t="shared" si="24"/>
        <v>2455.555555555552</v>
      </c>
      <c r="G306" s="5">
        <f t="shared" si="25"/>
        <v>116666.66666666609</v>
      </c>
    </row>
    <row r="307" spans="2:7" x14ac:dyDescent="0.3">
      <c r="B307" s="6">
        <v>291</v>
      </c>
      <c r="C307" s="5">
        <f t="shared" si="22"/>
        <v>116666.66666666609</v>
      </c>
      <c r="D307" s="5">
        <f t="shared" si="23"/>
        <v>777.77777777777396</v>
      </c>
      <c r="E307" s="5">
        <f t="shared" si="21"/>
        <v>1666.6666666666667</v>
      </c>
      <c r="F307" s="5">
        <f t="shared" si="24"/>
        <v>2444.4444444444407</v>
      </c>
      <c r="G307" s="5">
        <f t="shared" si="25"/>
        <v>114999.99999999942</v>
      </c>
    </row>
    <row r="308" spans="2:7" x14ac:dyDescent="0.3">
      <c r="B308" s="6">
        <v>292</v>
      </c>
      <c r="C308" s="5">
        <f t="shared" si="22"/>
        <v>114999.99999999942</v>
      </c>
      <c r="D308" s="5">
        <f t="shared" si="23"/>
        <v>766.66666666666288</v>
      </c>
      <c r="E308" s="5">
        <f t="shared" si="21"/>
        <v>1666.6666666666667</v>
      </c>
      <c r="F308" s="5">
        <f t="shared" si="24"/>
        <v>2433.3333333333294</v>
      </c>
      <c r="G308" s="5">
        <f t="shared" si="25"/>
        <v>113333.33333333275</v>
      </c>
    </row>
    <row r="309" spans="2:7" x14ac:dyDescent="0.3">
      <c r="B309" s="6">
        <v>293</v>
      </c>
      <c r="C309" s="5">
        <f t="shared" si="22"/>
        <v>113333.33333333275</v>
      </c>
      <c r="D309" s="5">
        <f t="shared" si="23"/>
        <v>755.55555555555168</v>
      </c>
      <c r="E309" s="5">
        <f t="shared" si="21"/>
        <v>1666.6666666666667</v>
      </c>
      <c r="F309" s="5">
        <f t="shared" si="24"/>
        <v>2422.2222222222185</v>
      </c>
      <c r="G309" s="5">
        <f t="shared" si="25"/>
        <v>111666.66666666607</v>
      </c>
    </row>
    <row r="310" spans="2:7" x14ac:dyDescent="0.3">
      <c r="B310" s="6">
        <v>294</v>
      </c>
      <c r="C310" s="5">
        <f t="shared" si="22"/>
        <v>111666.66666666607</v>
      </c>
      <c r="D310" s="5">
        <f t="shared" si="23"/>
        <v>744.44444444444059</v>
      </c>
      <c r="E310" s="5">
        <f t="shared" si="21"/>
        <v>1666.6666666666667</v>
      </c>
      <c r="F310" s="5">
        <f t="shared" si="24"/>
        <v>2411.1111111111072</v>
      </c>
      <c r="G310" s="5">
        <f t="shared" si="25"/>
        <v>109999.9999999994</v>
      </c>
    </row>
    <row r="311" spans="2:7" x14ac:dyDescent="0.3">
      <c r="B311" s="6">
        <v>295</v>
      </c>
      <c r="C311" s="5">
        <f t="shared" si="22"/>
        <v>109999.9999999994</v>
      </c>
      <c r="D311" s="5">
        <f t="shared" si="23"/>
        <v>733.33333333332939</v>
      </c>
      <c r="E311" s="5">
        <f t="shared" si="21"/>
        <v>1666.6666666666667</v>
      </c>
      <c r="F311" s="5">
        <f t="shared" si="24"/>
        <v>2399.9999999999964</v>
      </c>
      <c r="G311" s="5">
        <f t="shared" si="25"/>
        <v>108333.33333333273</v>
      </c>
    </row>
    <row r="312" spans="2:7" x14ac:dyDescent="0.3">
      <c r="B312" s="6">
        <v>296</v>
      </c>
      <c r="C312" s="5">
        <f t="shared" si="22"/>
        <v>108333.33333333273</v>
      </c>
      <c r="D312" s="5">
        <f t="shared" si="23"/>
        <v>722.22222222221831</v>
      </c>
      <c r="E312" s="5">
        <f t="shared" si="21"/>
        <v>1666.6666666666667</v>
      </c>
      <c r="F312" s="5">
        <f t="shared" si="24"/>
        <v>2388.888888888885</v>
      </c>
      <c r="G312" s="5">
        <f t="shared" si="25"/>
        <v>106666.66666666606</v>
      </c>
    </row>
    <row r="313" spans="2:7" x14ac:dyDescent="0.3">
      <c r="B313" s="6">
        <v>297</v>
      </c>
      <c r="C313" s="5">
        <f t="shared" si="22"/>
        <v>106666.66666666606</v>
      </c>
      <c r="D313" s="5">
        <f t="shared" si="23"/>
        <v>711.11111111110711</v>
      </c>
      <c r="E313" s="5">
        <f t="shared" si="21"/>
        <v>1666.6666666666667</v>
      </c>
      <c r="F313" s="5">
        <f t="shared" si="24"/>
        <v>2377.7777777777737</v>
      </c>
      <c r="G313" s="5">
        <f t="shared" si="25"/>
        <v>104999.99999999939</v>
      </c>
    </row>
    <row r="314" spans="2:7" x14ac:dyDescent="0.3">
      <c r="B314" s="6">
        <v>298</v>
      </c>
      <c r="C314" s="5">
        <f t="shared" si="22"/>
        <v>104999.99999999939</v>
      </c>
      <c r="D314" s="5">
        <f t="shared" si="23"/>
        <v>699.99999999999602</v>
      </c>
      <c r="E314" s="5">
        <f t="shared" si="21"/>
        <v>1666.6666666666667</v>
      </c>
      <c r="F314" s="5">
        <f t="shared" si="24"/>
        <v>2366.6666666666629</v>
      </c>
      <c r="G314" s="5">
        <f t="shared" si="25"/>
        <v>103333.33333333272</v>
      </c>
    </row>
    <row r="315" spans="2:7" x14ac:dyDescent="0.3">
      <c r="B315" s="6">
        <v>299</v>
      </c>
      <c r="C315" s="5">
        <f t="shared" si="22"/>
        <v>103333.33333333272</v>
      </c>
      <c r="D315" s="5">
        <f t="shared" si="23"/>
        <v>688.88888888888482</v>
      </c>
      <c r="E315" s="5">
        <f t="shared" si="21"/>
        <v>1666.6666666666667</v>
      </c>
      <c r="F315" s="5">
        <f t="shared" si="24"/>
        <v>2355.5555555555516</v>
      </c>
      <c r="G315" s="5">
        <f t="shared" si="25"/>
        <v>101666.66666666605</v>
      </c>
    </row>
    <row r="316" spans="2:7" x14ac:dyDescent="0.3">
      <c r="B316" s="6">
        <v>300</v>
      </c>
      <c r="C316" s="5">
        <f t="shared" si="22"/>
        <v>101666.66666666605</v>
      </c>
      <c r="D316" s="5">
        <f t="shared" si="23"/>
        <v>677.77777777777374</v>
      </c>
      <c r="E316" s="5">
        <f t="shared" si="21"/>
        <v>1666.6666666666667</v>
      </c>
      <c r="F316" s="5">
        <f t="shared" si="24"/>
        <v>2344.4444444444407</v>
      </c>
      <c r="G316" s="5">
        <f t="shared" si="25"/>
        <v>99999.999999999374</v>
      </c>
    </row>
    <row r="317" spans="2:7" x14ac:dyDescent="0.3">
      <c r="B317" s="6">
        <v>301</v>
      </c>
      <c r="C317" s="5">
        <f t="shared" si="22"/>
        <v>99999.999999999374</v>
      </c>
      <c r="D317" s="5">
        <f t="shared" si="23"/>
        <v>666.66666666666254</v>
      </c>
      <c r="E317" s="5">
        <f t="shared" si="21"/>
        <v>1666.6666666666667</v>
      </c>
      <c r="F317" s="5">
        <f t="shared" si="24"/>
        <v>2333.3333333333294</v>
      </c>
      <c r="G317" s="5">
        <f t="shared" si="25"/>
        <v>98333.333333332703</v>
      </c>
    </row>
    <row r="318" spans="2:7" x14ac:dyDescent="0.3">
      <c r="B318" s="6">
        <v>302</v>
      </c>
      <c r="C318" s="5">
        <f t="shared" si="22"/>
        <v>98333.333333332703</v>
      </c>
      <c r="D318" s="5">
        <f t="shared" si="23"/>
        <v>655.55555555555145</v>
      </c>
      <c r="E318" s="5">
        <f t="shared" si="21"/>
        <v>1666.6666666666667</v>
      </c>
      <c r="F318" s="5">
        <f t="shared" si="24"/>
        <v>2322.2222222222181</v>
      </c>
      <c r="G318" s="5">
        <f t="shared" si="25"/>
        <v>96666.666666666031</v>
      </c>
    </row>
    <row r="319" spans="2:7" x14ac:dyDescent="0.3">
      <c r="B319" s="6">
        <v>303</v>
      </c>
      <c r="C319" s="5">
        <f t="shared" si="22"/>
        <v>96666.666666666031</v>
      </c>
      <c r="D319" s="5">
        <f t="shared" si="23"/>
        <v>644.44444444444025</v>
      </c>
      <c r="E319" s="5">
        <f t="shared" si="21"/>
        <v>1666.6666666666667</v>
      </c>
      <c r="F319" s="5">
        <f t="shared" si="24"/>
        <v>2311.1111111111068</v>
      </c>
      <c r="G319" s="5">
        <f t="shared" si="25"/>
        <v>94999.99999999936</v>
      </c>
    </row>
    <row r="320" spans="2:7" x14ac:dyDescent="0.3">
      <c r="B320" s="6">
        <v>304</v>
      </c>
      <c r="C320" s="5">
        <f t="shared" si="22"/>
        <v>94999.99999999936</v>
      </c>
      <c r="D320" s="5">
        <f t="shared" si="23"/>
        <v>633.33333333332905</v>
      </c>
      <c r="E320" s="5">
        <f t="shared" si="21"/>
        <v>1666.6666666666667</v>
      </c>
      <c r="F320" s="5">
        <f t="shared" si="24"/>
        <v>2299.9999999999959</v>
      </c>
      <c r="G320" s="5">
        <f t="shared" si="25"/>
        <v>93333.333333332688</v>
      </c>
    </row>
    <row r="321" spans="2:7" x14ac:dyDescent="0.3">
      <c r="B321" s="6">
        <v>305</v>
      </c>
      <c r="C321" s="5">
        <f t="shared" si="22"/>
        <v>93333.333333332688</v>
      </c>
      <c r="D321" s="5">
        <f t="shared" si="23"/>
        <v>622.22222222221797</v>
      </c>
      <c r="E321" s="5">
        <f t="shared" si="21"/>
        <v>1666.6666666666667</v>
      </c>
      <c r="F321" s="5">
        <f t="shared" si="24"/>
        <v>2288.8888888888846</v>
      </c>
      <c r="G321" s="5">
        <f t="shared" si="25"/>
        <v>91666.666666666017</v>
      </c>
    </row>
    <row r="322" spans="2:7" x14ac:dyDescent="0.3">
      <c r="B322" s="6">
        <v>306</v>
      </c>
      <c r="C322" s="5">
        <f t="shared" si="22"/>
        <v>91666.666666666017</v>
      </c>
      <c r="D322" s="5">
        <f t="shared" si="23"/>
        <v>611.11111111110677</v>
      </c>
      <c r="E322" s="5">
        <f t="shared" si="21"/>
        <v>1666.6666666666667</v>
      </c>
      <c r="F322" s="5">
        <f t="shared" si="24"/>
        <v>2277.7777777777737</v>
      </c>
      <c r="G322" s="5">
        <f t="shared" si="25"/>
        <v>89999.999999999345</v>
      </c>
    </row>
    <row r="323" spans="2:7" x14ac:dyDescent="0.3">
      <c r="B323" s="6">
        <v>307</v>
      </c>
      <c r="C323" s="5">
        <f t="shared" si="22"/>
        <v>89999.999999999345</v>
      </c>
      <c r="D323" s="5">
        <f t="shared" si="23"/>
        <v>599.99999999999568</v>
      </c>
      <c r="E323" s="5">
        <f t="shared" si="21"/>
        <v>1666.6666666666667</v>
      </c>
      <c r="F323" s="5">
        <f t="shared" si="24"/>
        <v>2266.6666666666624</v>
      </c>
      <c r="G323" s="5">
        <f t="shared" si="25"/>
        <v>88333.333333332674</v>
      </c>
    </row>
    <row r="324" spans="2:7" x14ac:dyDescent="0.3">
      <c r="B324" s="6">
        <v>308</v>
      </c>
      <c r="C324" s="5">
        <f t="shared" si="22"/>
        <v>88333.333333332674</v>
      </c>
      <c r="D324" s="5">
        <f t="shared" si="23"/>
        <v>588.88888888888448</v>
      </c>
      <c r="E324" s="5">
        <f t="shared" si="21"/>
        <v>1666.6666666666667</v>
      </c>
      <c r="F324" s="5">
        <f t="shared" si="24"/>
        <v>2255.5555555555511</v>
      </c>
      <c r="G324" s="5">
        <f t="shared" si="25"/>
        <v>86666.666666666002</v>
      </c>
    </row>
    <row r="325" spans="2:7" x14ac:dyDescent="0.3">
      <c r="B325" s="6">
        <v>309</v>
      </c>
      <c r="C325" s="5">
        <f t="shared" si="22"/>
        <v>86666.666666666002</v>
      </c>
      <c r="D325" s="5">
        <f t="shared" si="23"/>
        <v>577.77777777777339</v>
      </c>
      <c r="E325" s="5">
        <f t="shared" si="21"/>
        <v>1666.6666666666667</v>
      </c>
      <c r="F325" s="5">
        <f t="shared" si="24"/>
        <v>2244.4444444444403</v>
      </c>
      <c r="G325" s="5">
        <f t="shared" si="25"/>
        <v>84999.999999999331</v>
      </c>
    </row>
    <row r="326" spans="2:7" x14ac:dyDescent="0.3">
      <c r="B326" s="6">
        <v>310</v>
      </c>
      <c r="C326" s="5">
        <f t="shared" si="22"/>
        <v>84999.999999999331</v>
      </c>
      <c r="D326" s="5">
        <f t="shared" si="23"/>
        <v>566.66666666666219</v>
      </c>
      <c r="E326" s="5">
        <f t="shared" si="21"/>
        <v>1666.6666666666667</v>
      </c>
      <c r="F326" s="5">
        <f t="shared" si="24"/>
        <v>2233.3333333333289</v>
      </c>
      <c r="G326" s="5">
        <f t="shared" si="25"/>
        <v>83333.333333332659</v>
      </c>
    </row>
    <row r="327" spans="2:7" x14ac:dyDescent="0.3">
      <c r="B327" s="6">
        <v>311</v>
      </c>
      <c r="C327" s="5">
        <f t="shared" si="22"/>
        <v>83333.333333332659</v>
      </c>
      <c r="D327" s="5">
        <f t="shared" si="23"/>
        <v>555.55555555555111</v>
      </c>
      <c r="E327" s="5">
        <f t="shared" si="21"/>
        <v>1666.6666666666667</v>
      </c>
      <c r="F327" s="5">
        <f t="shared" si="24"/>
        <v>2222.2222222222181</v>
      </c>
      <c r="G327" s="5">
        <f t="shared" si="25"/>
        <v>81666.666666665988</v>
      </c>
    </row>
    <row r="328" spans="2:7" x14ac:dyDescent="0.3">
      <c r="B328" s="6">
        <v>312</v>
      </c>
      <c r="C328" s="5">
        <f t="shared" si="22"/>
        <v>81666.666666665988</v>
      </c>
      <c r="D328" s="5">
        <f t="shared" si="23"/>
        <v>544.44444444443991</v>
      </c>
      <c r="E328" s="5">
        <f t="shared" si="21"/>
        <v>1666.6666666666667</v>
      </c>
      <c r="F328" s="5">
        <f t="shared" si="24"/>
        <v>2211.1111111111068</v>
      </c>
      <c r="G328" s="5">
        <f t="shared" si="25"/>
        <v>79999.999999999316</v>
      </c>
    </row>
    <row r="329" spans="2:7" x14ac:dyDescent="0.3">
      <c r="B329" s="6">
        <v>313</v>
      </c>
      <c r="C329" s="5">
        <f t="shared" si="22"/>
        <v>79999.999999999316</v>
      </c>
      <c r="D329" s="5">
        <f t="shared" si="23"/>
        <v>533.33333333332882</v>
      </c>
      <c r="E329" s="5">
        <f t="shared" si="21"/>
        <v>1666.6666666666667</v>
      </c>
      <c r="F329" s="5">
        <f t="shared" si="24"/>
        <v>2199.9999999999955</v>
      </c>
      <c r="G329" s="5">
        <f t="shared" si="25"/>
        <v>78333.333333332645</v>
      </c>
    </row>
    <row r="330" spans="2:7" x14ac:dyDescent="0.3">
      <c r="B330" s="6">
        <v>314</v>
      </c>
      <c r="C330" s="5">
        <f t="shared" si="22"/>
        <v>78333.333333332645</v>
      </c>
      <c r="D330" s="5">
        <f t="shared" si="23"/>
        <v>522.22222222221762</v>
      </c>
      <c r="E330" s="5">
        <f t="shared" si="21"/>
        <v>1666.6666666666667</v>
      </c>
      <c r="F330" s="5">
        <f t="shared" si="24"/>
        <v>2188.8888888888841</v>
      </c>
      <c r="G330" s="5">
        <f t="shared" si="25"/>
        <v>76666.666666665973</v>
      </c>
    </row>
    <row r="331" spans="2:7" x14ac:dyDescent="0.3">
      <c r="B331" s="6">
        <v>315</v>
      </c>
      <c r="C331" s="5">
        <f t="shared" si="22"/>
        <v>76666.666666665973</v>
      </c>
      <c r="D331" s="5">
        <f t="shared" si="23"/>
        <v>511.11111111110654</v>
      </c>
      <c r="E331" s="5">
        <f t="shared" si="21"/>
        <v>1666.6666666666667</v>
      </c>
      <c r="F331" s="5">
        <f t="shared" si="24"/>
        <v>2177.7777777777733</v>
      </c>
      <c r="G331" s="5">
        <f t="shared" si="25"/>
        <v>74999.999999999302</v>
      </c>
    </row>
    <row r="332" spans="2:7" x14ac:dyDescent="0.3">
      <c r="B332" s="6">
        <v>316</v>
      </c>
      <c r="C332" s="5">
        <f t="shared" si="22"/>
        <v>74999.999999999302</v>
      </c>
      <c r="D332" s="5">
        <f t="shared" si="23"/>
        <v>499.9999999999954</v>
      </c>
      <c r="E332" s="5">
        <f t="shared" si="21"/>
        <v>1666.6666666666667</v>
      </c>
      <c r="F332" s="5">
        <f t="shared" si="24"/>
        <v>2166.666666666662</v>
      </c>
      <c r="G332" s="5">
        <f t="shared" si="25"/>
        <v>73333.33333333263</v>
      </c>
    </row>
    <row r="333" spans="2:7" x14ac:dyDescent="0.3">
      <c r="B333" s="6">
        <v>317</v>
      </c>
      <c r="C333" s="5">
        <f t="shared" si="22"/>
        <v>73333.33333333263</v>
      </c>
      <c r="D333" s="5">
        <f t="shared" si="23"/>
        <v>488.88888888888425</v>
      </c>
      <c r="E333" s="5">
        <f t="shared" si="21"/>
        <v>1666.6666666666667</v>
      </c>
      <c r="F333" s="5">
        <f t="shared" si="24"/>
        <v>2155.5555555555511</v>
      </c>
      <c r="G333" s="5">
        <f t="shared" si="25"/>
        <v>71666.666666665958</v>
      </c>
    </row>
    <row r="334" spans="2:7" x14ac:dyDescent="0.3">
      <c r="B334" s="6">
        <v>318</v>
      </c>
      <c r="C334" s="5">
        <f t="shared" si="22"/>
        <v>71666.666666665958</v>
      </c>
      <c r="D334" s="5">
        <f t="shared" si="23"/>
        <v>477.77777777777311</v>
      </c>
      <c r="E334" s="5">
        <f t="shared" si="21"/>
        <v>1666.6666666666667</v>
      </c>
      <c r="F334" s="5">
        <f t="shared" si="24"/>
        <v>2144.4444444444398</v>
      </c>
      <c r="G334" s="5">
        <f t="shared" si="25"/>
        <v>69999.999999999287</v>
      </c>
    </row>
    <row r="335" spans="2:7" x14ac:dyDescent="0.3">
      <c r="B335" s="6">
        <v>319</v>
      </c>
      <c r="C335" s="5">
        <f t="shared" si="22"/>
        <v>69999.999999999287</v>
      </c>
      <c r="D335" s="5">
        <f t="shared" si="23"/>
        <v>466.66666666666197</v>
      </c>
      <c r="E335" s="5">
        <f t="shared" si="21"/>
        <v>1666.6666666666667</v>
      </c>
      <c r="F335" s="5">
        <f t="shared" si="24"/>
        <v>2133.3333333333285</v>
      </c>
      <c r="G335" s="5">
        <f t="shared" si="25"/>
        <v>68333.333333332615</v>
      </c>
    </row>
    <row r="336" spans="2:7" x14ac:dyDescent="0.3">
      <c r="B336" s="6">
        <v>320</v>
      </c>
      <c r="C336" s="5">
        <f t="shared" si="22"/>
        <v>68333.333333332615</v>
      </c>
      <c r="D336" s="5">
        <f t="shared" si="23"/>
        <v>455.55555555555082</v>
      </c>
      <c r="E336" s="5">
        <f t="shared" si="21"/>
        <v>1666.6666666666667</v>
      </c>
      <c r="F336" s="5">
        <f t="shared" si="24"/>
        <v>2122.2222222222176</v>
      </c>
      <c r="G336" s="5">
        <f t="shared" si="25"/>
        <v>66666.666666665944</v>
      </c>
    </row>
    <row r="337" spans="2:7" x14ac:dyDescent="0.3">
      <c r="B337" s="6">
        <v>321</v>
      </c>
      <c r="C337" s="5">
        <f t="shared" si="22"/>
        <v>66666.666666665944</v>
      </c>
      <c r="D337" s="5">
        <f t="shared" si="23"/>
        <v>444.44444444443968</v>
      </c>
      <c r="E337" s="5">
        <f t="shared" ref="E337:E376" si="26">IF(B337&lt;=$D$11,$D$2/$D$11,0)</f>
        <v>1666.6666666666667</v>
      </c>
      <c r="F337" s="5">
        <f t="shared" si="24"/>
        <v>2111.1111111111063</v>
      </c>
      <c r="G337" s="5">
        <f t="shared" si="25"/>
        <v>64999.99999999928</v>
      </c>
    </row>
    <row r="338" spans="2:7" x14ac:dyDescent="0.3">
      <c r="B338" s="6">
        <v>322</v>
      </c>
      <c r="C338" s="5">
        <f t="shared" si="22"/>
        <v>64999.99999999928</v>
      </c>
      <c r="D338" s="5">
        <f t="shared" si="23"/>
        <v>433.33333333332854</v>
      </c>
      <c r="E338" s="5">
        <f t="shared" si="26"/>
        <v>1666.6666666666667</v>
      </c>
      <c r="F338" s="5">
        <f t="shared" si="24"/>
        <v>2099.9999999999955</v>
      </c>
      <c r="G338" s="5">
        <f t="shared" si="25"/>
        <v>63333.333333332615</v>
      </c>
    </row>
    <row r="339" spans="2:7" x14ac:dyDescent="0.3">
      <c r="B339" s="6">
        <v>323</v>
      </c>
      <c r="C339" s="5">
        <f t="shared" ref="C339:C375" si="27">G338</f>
        <v>63333.333333332615</v>
      </c>
      <c r="D339" s="5">
        <f t="shared" ref="D339:D376" si="28">$D$6/12*G338</f>
        <v>422.22222222221745</v>
      </c>
      <c r="E339" s="5">
        <f t="shared" si="26"/>
        <v>1666.6666666666667</v>
      </c>
      <c r="F339" s="5">
        <f t="shared" ref="F339:F376" si="29">D339+E339</f>
        <v>2088.8888888888841</v>
      </c>
      <c r="G339" s="5">
        <f t="shared" ref="G339:G376" si="30">C339-E339</f>
        <v>61666.666666665951</v>
      </c>
    </row>
    <row r="340" spans="2:7" x14ac:dyDescent="0.3">
      <c r="B340" s="6">
        <v>324</v>
      </c>
      <c r="C340" s="5">
        <f t="shared" si="27"/>
        <v>61666.666666665951</v>
      </c>
      <c r="D340" s="5">
        <f t="shared" si="28"/>
        <v>411.11111111110637</v>
      </c>
      <c r="E340" s="5">
        <f t="shared" si="26"/>
        <v>1666.6666666666667</v>
      </c>
      <c r="F340" s="5">
        <f t="shared" si="29"/>
        <v>2077.7777777777733</v>
      </c>
      <c r="G340" s="5">
        <f t="shared" si="30"/>
        <v>59999.999999999287</v>
      </c>
    </row>
    <row r="341" spans="2:7" x14ac:dyDescent="0.3">
      <c r="B341" s="6">
        <v>325</v>
      </c>
      <c r="C341" s="5">
        <f t="shared" si="27"/>
        <v>59999.999999999287</v>
      </c>
      <c r="D341" s="5">
        <f t="shared" si="28"/>
        <v>399.99999999999528</v>
      </c>
      <c r="E341" s="5">
        <f t="shared" si="26"/>
        <v>1666.6666666666667</v>
      </c>
      <c r="F341" s="5">
        <f t="shared" si="29"/>
        <v>2066.666666666662</v>
      </c>
      <c r="G341" s="5">
        <f t="shared" si="30"/>
        <v>58333.333333332623</v>
      </c>
    </row>
    <row r="342" spans="2:7" x14ac:dyDescent="0.3">
      <c r="B342" s="6">
        <v>326</v>
      </c>
      <c r="C342" s="5">
        <f t="shared" si="27"/>
        <v>58333.333333332623</v>
      </c>
      <c r="D342" s="5">
        <f t="shared" si="28"/>
        <v>388.8888888888842</v>
      </c>
      <c r="E342" s="5">
        <f t="shared" si="26"/>
        <v>1666.6666666666667</v>
      </c>
      <c r="F342" s="5">
        <f t="shared" si="29"/>
        <v>2055.5555555555511</v>
      </c>
      <c r="G342" s="5">
        <f t="shared" si="30"/>
        <v>56666.666666665958</v>
      </c>
    </row>
    <row r="343" spans="2:7" x14ac:dyDescent="0.3">
      <c r="B343" s="6">
        <v>327</v>
      </c>
      <c r="C343" s="5">
        <f t="shared" si="27"/>
        <v>56666.666666665958</v>
      </c>
      <c r="D343" s="5">
        <f t="shared" si="28"/>
        <v>377.77777777777305</v>
      </c>
      <c r="E343" s="5">
        <f t="shared" si="26"/>
        <v>1666.6666666666667</v>
      </c>
      <c r="F343" s="5">
        <f t="shared" si="29"/>
        <v>2044.4444444444398</v>
      </c>
      <c r="G343" s="5">
        <f t="shared" si="30"/>
        <v>54999.999999999294</v>
      </c>
    </row>
    <row r="344" spans="2:7" x14ac:dyDescent="0.3">
      <c r="B344" s="6">
        <v>328</v>
      </c>
      <c r="C344" s="5">
        <f t="shared" si="27"/>
        <v>54999.999999999294</v>
      </c>
      <c r="D344" s="5">
        <f t="shared" si="28"/>
        <v>366.66666666666197</v>
      </c>
      <c r="E344" s="5">
        <f t="shared" si="26"/>
        <v>1666.6666666666667</v>
      </c>
      <c r="F344" s="5">
        <f t="shared" si="29"/>
        <v>2033.3333333333287</v>
      </c>
      <c r="G344" s="5">
        <f t="shared" si="30"/>
        <v>53333.33333333263</v>
      </c>
    </row>
    <row r="345" spans="2:7" x14ac:dyDescent="0.3">
      <c r="B345" s="6">
        <v>329</v>
      </c>
      <c r="C345" s="5">
        <f t="shared" si="27"/>
        <v>53333.33333333263</v>
      </c>
      <c r="D345" s="5">
        <f t="shared" si="28"/>
        <v>355.55555555555088</v>
      </c>
      <c r="E345" s="5">
        <f t="shared" si="26"/>
        <v>1666.6666666666667</v>
      </c>
      <c r="F345" s="5">
        <f t="shared" si="29"/>
        <v>2022.2222222222176</v>
      </c>
      <c r="G345" s="5">
        <f t="shared" si="30"/>
        <v>51666.666666665966</v>
      </c>
    </row>
    <row r="346" spans="2:7" x14ac:dyDescent="0.3">
      <c r="B346" s="6">
        <v>330</v>
      </c>
      <c r="C346" s="5">
        <f t="shared" si="27"/>
        <v>51666.666666665966</v>
      </c>
      <c r="D346" s="5">
        <f t="shared" si="28"/>
        <v>344.4444444444398</v>
      </c>
      <c r="E346" s="5">
        <f t="shared" si="26"/>
        <v>1666.6666666666667</v>
      </c>
      <c r="F346" s="5">
        <f t="shared" si="29"/>
        <v>2011.1111111111065</v>
      </c>
      <c r="G346" s="5">
        <f t="shared" si="30"/>
        <v>49999.999999999302</v>
      </c>
    </row>
    <row r="347" spans="2:7" x14ac:dyDescent="0.3">
      <c r="B347" s="6">
        <v>331</v>
      </c>
      <c r="C347" s="5">
        <f t="shared" si="27"/>
        <v>49999.999999999302</v>
      </c>
      <c r="D347" s="5">
        <f t="shared" si="28"/>
        <v>333.33333333332871</v>
      </c>
      <c r="E347" s="5">
        <f t="shared" si="26"/>
        <v>1666.6666666666667</v>
      </c>
      <c r="F347" s="5">
        <f t="shared" si="29"/>
        <v>1999.9999999999955</v>
      </c>
      <c r="G347" s="5">
        <f t="shared" si="30"/>
        <v>48333.333333332637</v>
      </c>
    </row>
    <row r="348" spans="2:7" x14ac:dyDescent="0.3">
      <c r="B348" s="6">
        <v>332</v>
      </c>
      <c r="C348" s="5">
        <f t="shared" si="27"/>
        <v>48333.333333332637</v>
      </c>
      <c r="D348" s="5">
        <f t="shared" si="28"/>
        <v>322.22222222221762</v>
      </c>
      <c r="E348" s="5">
        <f t="shared" si="26"/>
        <v>1666.6666666666667</v>
      </c>
      <c r="F348" s="5">
        <f t="shared" si="29"/>
        <v>1988.8888888888844</v>
      </c>
      <c r="G348" s="5">
        <f t="shared" si="30"/>
        <v>46666.666666665973</v>
      </c>
    </row>
    <row r="349" spans="2:7" x14ac:dyDescent="0.3">
      <c r="B349" s="6">
        <v>333</v>
      </c>
      <c r="C349" s="5">
        <f t="shared" si="27"/>
        <v>46666.666666665973</v>
      </c>
      <c r="D349" s="5">
        <f t="shared" si="28"/>
        <v>311.11111111110648</v>
      </c>
      <c r="E349" s="5">
        <f t="shared" si="26"/>
        <v>1666.6666666666667</v>
      </c>
      <c r="F349" s="5">
        <f t="shared" si="29"/>
        <v>1977.7777777777733</v>
      </c>
      <c r="G349" s="5">
        <f t="shared" si="30"/>
        <v>44999.999999999309</v>
      </c>
    </row>
    <row r="350" spans="2:7" x14ac:dyDescent="0.3">
      <c r="B350" s="6">
        <v>334</v>
      </c>
      <c r="C350" s="5">
        <f t="shared" si="27"/>
        <v>44999.999999999309</v>
      </c>
      <c r="D350" s="5">
        <f t="shared" si="28"/>
        <v>299.9999999999954</v>
      </c>
      <c r="E350" s="5">
        <f t="shared" si="26"/>
        <v>1666.6666666666667</v>
      </c>
      <c r="F350" s="5">
        <f t="shared" si="29"/>
        <v>1966.6666666666622</v>
      </c>
      <c r="G350" s="5">
        <f t="shared" si="30"/>
        <v>43333.333333332645</v>
      </c>
    </row>
    <row r="351" spans="2:7" x14ac:dyDescent="0.3">
      <c r="B351" s="6">
        <v>335</v>
      </c>
      <c r="C351" s="5">
        <f t="shared" si="27"/>
        <v>43333.333333332645</v>
      </c>
      <c r="D351" s="5">
        <f t="shared" si="28"/>
        <v>288.88888888888431</v>
      </c>
      <c r="E351" s="5">
        <f t="shared" si="26"/>
        <v>1666.6666666666667</v>
      </c>
      <c r="F351" s="5">
        <f t="shared" si="29"/>
        <v>1955.5555555555511</v>
      </c>
      <c r="G351" s="5">
        <f t="shared" si="30"/>
        <v>41666.66666666598</v>
      </c>
    </row>
    <row r="352" spans="2:7" x14ac:dyDescent="0.3">
      <c r="B352" s="6">
        <v>336</v>
      </c>
      <c r="C352" s="5">
        <f t="shared" si="27"/>
        <v>41666.66666666598</v>
      </c>
      <c r="D352" s="5">
        <f t="shared" si="28"/>
        <v>277.77777777777322</v>
      </c>
      <c r="E352" s="5">
        <f t="shared" si="26"/>
        <v>1666.6666666666667</v>
      </c>
      <c r="F352" s="5">
        <f t="shared" si="29"/>
        <v>1944.44444444444</v>
      </c>
      <c r="G352" s="5">
        <f t="shared" si="30"/>
        <v>39999.999999999316</v>
      </c>
    </row>
    <row r="353" spans="2:7" x14ac:dyDescent="0.3">
      <c r="B353" s="6">
        <v>337</v>
      </c>
      <c r="C353" s="5">
        <f t="shared" si="27"/>
        <v>39999.999999999316</v>
      </c>
      <c r="D353" s="5">
        <f t="shared" si="28"/>
        <v>266.66666666666214</v>
      </c>
      <c r="E353" s="5">
        <f t="shared" si="26"/>
        <v>1666.6666666666667</v>
      </c>
      <c r="F353" s="5">
        <f t="shared" si="29"/>
        <v>1933.3333333333289</v>
      </c>
      <c r="G353" s="5">
        <f t="shared" si="30"/>
        <v>38333.333333332652</v>
      </c>
    </row>
    <row r="354" spans="2:7" x14ac:dyDescent="0.3">
      <c r="B354" s="6">
        <v>338</v>
      </c>
      <c r="C354" s="5">
        <f t="shared" si="27"/>
        <v>38333.333333332652</v>
      </c>
      <c r="D354" s="5">
        <f t="shared" si="28"/>
        <v>255.55555555555102</v>
      </c>
      <c r="E354" s="5">
        <f t="shared" si="26"/>
        <v>1666.6666666666667</v>
      </c>
      <c r="F354" s="5">
        <f t="shared" si="29"/>
        <v>1922.2222222222179</v>
      </c>
      <c r="G354" s="5">
        <f t="shared" si="30"/>
        <v>36666.666666665988</v>
      </c>
    </row>
    <row r="355" spans="2:7" x14ac:dyDescent="0.3">
      <c r="B355" s="6">
        <v>339</v>
      </c>
      <c r="C355" s="5">
        <f t="shared" si="27"/>
        <v>36666.666666665988</v>
      </c>
      <c r="D355" s="5">
        <f t="shared" si="28"/>
        <v>244.44444444443994</v>
      </c>
      <c r="E355" s="5">
        <f t="shared" si="26"/>
        <v>1666.6666666666667</v>
      </c>
      <c r="F355" s="5">
        <f t="shared" si="29"/>
        <v>1911.1111111111068</v>
      </c>
      <c r="G355" s="5">
        <f t="shared" si="30"/>
        <v>34999.999999999323</v>
      </c>
    </row>
    <row r="356" spans="2:7" x14ac:dyDescent="0.3">
      <c r="B356" s="6">
        <v>340</v>
      </c>
      <c r="C356" s="5">
        <f t="shared" si="27"/>
        <v>34999.999999999323</v>
      </c>
      <c r="D356" s="5">
        <f t="shared" si="28"/>
        <v>233.33333333332882</v>
      </c>
      <c r="E356" s="5">
        <f t="shared" si="26"/>
        <v>1666.6666666666667</v>
      </c>
      <c r="F356" s="5">
        <f t="shared" si="29"/>
        <v>1899.9999999999955</v>
      </c>
      <c r="G356" s="5">
        <f t="shared" si="30"/>
        <v>33333.333333332659</v>
      </c>
    </row>
    <row r="357" spans="2:7" x14ac:dyDescent="0.3">
      <c r="B357" s="6">
        <v>341</v>
      </c>
      <c r="C357" s="5">
        <f t="shared" si="27"/>
        <v>33333.333333332659</v>
      </c>
      <c r="D357" s="5">
        <f t="shared" si="28"/>
        <v>222.22222222221774</v>
      </c>
      <c r="E357" s="5">
        <f t="shared" si="26"/>
        <v>1666.6666666666667</v>
      </c>
      <c r="F357" s="5">
        <f t="shared" si="29"/>
        <v>1888.8888888888846</v>
      </c>
      <c r="G357" s="5">
        <f t="shared" si="30"/>
        <v>31666.666666665991</v>
      </c>
    </row>
    <row r="358" spans="2:7" x14ac:dyDescent="0.3">
      <c r="B358" s="6">
        <v>342</v>
      </c>
      <c r="C358" s="5">
        <f t="shared" si="27"/>
        <v>31666.666666665991</v>
      </c>
      <c r="D358" s="5">
        <f t="shared" si="28"/>
        <v>211.11111111110662</v>
      </c>
      <c r="E358" s="5">
        <f t="shared" si="26"/>
        <v>1666.6666666666667</v>
      </c>
      <c r="F358" s="5">
        <f t="shared" si="29"/>
        <v>1877.7777777777733</v>
      </c>
      <c r="G358" s="5">
        <f t="shared" si="30"/>
        <v>29999.999999999323</v>
      </c>
    </row>
    <row r="359" spans="2:7" x14ac:dyDescent="0.3">
      <c r="B359" s="6">
        <v>343</v>
      </c>
      <c r="C359" s="5">
        <f t="shared" si="27"/>
        <v>29999.999999999323</v>
      </c>
      <c r="D359" s="5">
        <f t="shared" si="28"/>
        <v>199.99999999999551</v>
      </c>
      <c r="E359" s="5">
        <f t="shared" si="26"/>
        <v>1666.6666666666667</v>
      </c>
      <c r="F359" s="5">
        <f t="shared" si="29"/>
        <v>1866.6666666666622</v>
      </c>
      <c r="G359" s="5">
        <f t="shared" si="30"/>
        <v>28333.333333332655</v>
      </c>
    </row>
    <row r="360" spans="2:7" x14ac:dyDescent="0.3">
      <c r="B360" s="6">
        <v>344</v>
      </c>
      <c r="C360" s="5">
        <f t="shared" si="27"/>
        <v>28333.333333332655</v>
      </c>
      <c r="D360" s="5">
        <f t="shared" si="28"/>
        <v>188.8888888888844</v>
      </c>
      <c r="E360" s="5">
        <f t="shared" si="26"/>
        <v>1666.6666666666667</v>
      </c>
      <c r="F360" s="5">
        <f t="shared" si="29"/>
        <v>1855.5555555555511</v>
      </c>
      <c r="G360" s="5">
        <f t="shared" si="30"/>
        <v>26666.666666665988</v>
      </c>
    </row>
    <row r="361" spans="2:7" x14ac:dyDescent="0.3">
      <c r="B361" s="6">
        <v>345</v>
      </c>
      <c r="C361" s="5">
        <f t="shared" si="27"/>
        <v>26666.666666665988</v>
      </c>
      <c r="D361" s="5">
        <f t="shared" si="28"/>
        <v>177.77777777777325</v>
      </c>
      <c r="E361" s="5">
        <f t="shared" si="26"/>
        <v>1666.6666666666667</v>
      </c>
      <c r="F361" s="5">
        <f t="shared" si="29"/>
        <v>1844.44444444444</v>
      </c>
      <c r="G361" s="5">
        <f t="shared" si="30"/>
        <v>24999.99999999932</v>
      </c>
    </row>
    <row r="362" spans="2:7" x14ac:dyDescent="0.3">
      <c r="B362" s="6">
        <v>346</v>
      </c>
      <c r="C362" s="5">
        <f t="shared" si="27"/>
        <v>24999.99999999932</v>
      </c>
      <c r="D362" s="5">
        <f t="shared" si="28"/>
        <v>166.66666666666214</v>
      </c>
      <c r="E362" s="5">
        <f t="shared" si="26"/>
        <v>1666.6666666666667</v>
      </c>
      <c r="F362" s="5">
        <f t="shared" si="29"/>
        <v>1833.3333333333289</v>
      </c>
      <c r="G362" s="5">
        <f t="shared" si="30"/>
        <v>23333.333333332652</v>
      </c>
    </row>
    <row r="363" spans="2:7" x14ac:dyDescent="0.3">
      <c r="B363" s="6">
        <v>347</v>
      </c>
      <c r="C363" s="5">
        <f t="shared" si="27"/>
        <v>23333.333333332652</v>
      </c>
      <c r="D363" s="5">
        <f t="shared" si="28"/>
        <v>155.55555555555102</v>
      </c>
      <c r="E363" s="5">
        <f t="shared" si="26"/>
        <v>1666.6666666666667</v>
      </c>
      <c r="F363" s="5">
        <f t="shared" si="29"/>
        <v>1822.2222222222179</v>
      </c>
      <c r="G363" s="5">
        <f t="shared" si="30"/>
        <v>21666.666666665984</v>
      </c>
    </row>
    <row r="364" spans="2:7" x14ac:dyDescent="0.3">
      <c r="B364" s="6">
        <v>348</v>
      </c>
      <c r="C364" s="5">
        <f t="shared" si="27"/>
        <v>21666.666666665984</v>
      </c>
      <c r="D364" s="5">
        <f t="shared" si="28"/>
        <v>144.44444444443991</v>
      </c>
      <c r="E364" s="5">
        <f t="shared" si="26"/>
        <v>1666.6666666666667</v>
      </c>
      <c r="F364" s="5">
        <f t="shared" si="29"/>
        <v>1811.1111111111068</v>
      </c>
      <c r="G364" s="5">
        <f t="shared" si="30"/>
        <v>19999.999999999316</v>
      </c>
    </row>
    <row r="365" spans="2:7" x14ac:dyDescent="0.3">
      <c r="B365" s="6">
        <v>349</v>
      </c>
      <c r="C365" s="5">
        <f t="shared" si="27"/>
        <v>19999.999999999316</v>
      </c>
      <c r="D365" s="5">
        <f t="shared" si="28"/>
        <v>133.3333333333288</v>
      </c>
      <c r="E365" s="5">
        <f t="shared" si="26"/>
        <v>1666.6666666666667</v>
      </c>
      <c r="F365" s="5">
        <f t="shared" si="29"/>
        <v>1799.9999999999955</v>
      </c>
      <c r="G365" s="5">
        <f t="shared" si="30"/>
        <v>18333.333333332648</v>
      </c>
    </row>
    <row r="366" spans="2:7" x14ac:dyDescent="0.3">
      <c r="B366" s="6">
        <v>350</v>
      </c>
      <c r="C366" s="5">
        <f t="shared" si="27"/>
        <v>18333.333333332648</v>
      </c>
      <c r="D366" s="5">
        <f t="shared" si="28"/>
        <v>122.22222222221767</v>
      </c>
      <c r="E366" s="5">
        <f t="shared" si="26"/>
        <v>1666.6666666666667</v>
      </c>
      <c r="F366" s="5">
        <f t="shared" si="29"/>
        <v>1788.8888888888844</v>
      </c>
      <c r="G366" s="5">
        <f t="shared" si="30"/>
        <v>16666.66666666598</v>
      </c>
    </row>
    <row r="367" spans="2:7" x14ac:dyDescent="0.3">
      <c r="B367" s="6">
        <v>351</v>
      </c>
      <c r="C367" s="5">
        <f t="shared" si="27"/>
        <v>16666.66666666598</v>
      </c>
      <c r="D367" s="5">
        <f t="shared" si="28"/>
        <v>111.11111111110654</v>
      </c>
      <c r="E367" s="5">
        <f t="shared" si="26"/>
        <v>1666.6666666666667</v>
      </c>
      <c r="F367" s="5">
        <f t="shared" si="29"/>
        <v>1777.7777777777733</v>
      </c>
      <c r="G367" s="5">
        <f t="shared" si="30"/>
        <v>14999.999999999314</v>
      </c>
    </row>
    <row r="368" spans="2:7" x14ac:dyDescent="0.3">
      <c r="B368" s="6">
        <v>352</v>
      </c>
      <c r="C368" s="5">
        <f t="shared" si="27"/>
        <v>14999.999999999314</v>
      </c>
      <c r="D368" s="5">
        <f t="shared" si="28"/>
        <v>99.999999999995438</v>
      </c>
      <c r="E368" s="5">
        <f t="shared" si="26"/>
        <v>1666.6666666666667</v>
      </c>
      <c r="F368" s="5">
        <f t="shared" si="29"/>
        <v>1766.6666666666622</v>
      </c>
      <c r="G368" s="5">
        <f t="shared" si="30"/>
        <v>13333.333333332648</v>
      </c>
    </row>
    <row r="369" spans="2:7" x14ac:dyDescent="0.3">
      <c r="B369" s="6">
        <v>353</v>
      </c>
      <c r="C369" s="5">
        <f t="shared" si="27"/>
        <v>13333.333333332648</v>
      </c>
      <c r="D369" s="5">
        <f t="shared" si="28"/>
        <v>88.888888888884324</v>
      </c>
      <c r="E369" s="5">
        <f t="shared" si="26"/>
        <v>1666.6666666666667</v>
      </c>
      <c r="F369" s="5">
        <f t="shared" si="29"/>
        <v>1755.5555555555511</v>
      </c>
      <c r="G369" s="5">
        <f t="shared" si="30"/>
        <v>11666.666666665982</v>
      </c>
    </row>
    <row r="370" spans="2:7" x14ac:dyDescent="0.3">
      <c r="B370" s="6">
        <v>354</v>
      </c>
      <c r="C370" s="5">
        <f t="shared" si="27"/>
        <v>11666.666666665982</v>
      </c>
      <c r="D370" s="5">
        <f t="shared" si="28"/>
        <v>77.777777777773224</v>
      </c>
      <c r="E370" s="5">
        <f t="shared" si="26"/>
        <v>1666.6666666666667</v>
      </c>
      <c r="F370" s="5">
        <f t="shared" si="29"/>
        <v>1744.44444444444</v>
      </c>
      <c r="G370" s="5">
        <f t="shared" si="30"/>
        <v>9999.9999999993161</v>
      </c>
    </row>
    <row r="371" spans="2:7" x14ac:dyDescent="0.3">
      <c r="B371" s="6">
        <v>355</v>
      </c>
      <c r="C371" s="5">
        <f t="shared" si="27"/>
        <v>9999.9999999993161</v>
      </c>
      <c r="D371" s="5">
        <f t="shared" si="28"/>
        <v>66.66666666666211</v>
      </c>
      <c r="E371" s="5">
        <f t="shared" si="26"/>
        <v>1666.6666666666667</v>
      </c>
      <c r="F371" s="5">
        <f t="shared" si="29"/>
        <v>1733.3333333333289</v>
      </c>
      <c r="G371" s="5">
        <f t="shared" si="30"/>
        <v>8333.33333333265</v>
      </c>
    </row>
    <row r="372" spans="2:7" x14ac:dyDescent="0.3">
      <c r="B372" s="6">
        <v>356</v>
      </c>
      <c r="C372" s="5">
        <f t="shared" si="27"/>
        <v>8333.33333333265</v>
      </c>
      <c r="D372" s="5">
        <f t="shared" si="28"/>
        <v>55.555555555551003</v>
      </c>
      <c r="E372" s="5">
        <f t="shared" si="26"/>
        <v>1666.6666666666667</v>
      </c>
      <c r="F372" s="5">
        <f t="shared" si="29"/>
        <v>1722.2222222222179</v>
      </c>
      <c r="G372" s="5">
        <f t="shared" si="30"/>
        <v>6666.666666665983</v>
      </c>
    </row>
    <row r="373" spans="2:7" x14ac:dyDescent="0.3">
      <c r="B373" s="6">
        <v>357</v>
      </c>
      <c r="C373" s="5">
        <f t="shared" si="27"/>
        <v>6666.666666665983</v>
      </c>
      <c r="D373" s="5">
        <f t="shared" si="28"/>
        <v>44.444444444439888</v>
      </c>
      <c r="E373" s="5">
        <f t="shared" si="26"/>
        <v>1666.6666666666667</v>
      </c>
      <c r="F373" s="5">
        <f t="shared" si="29"/>
        <v>1711.1111111111065</v>
      </c>
      <c r="G373" s="5">
        <f t="shared" si="30"/>
        <v>4999.9999999993161</v>
      </c>
    </row>
    <row r="374" spans="2:7" x14ac:dyDescent="0.3">
      <c r="B374" s="6">
        <v>358</v>
      </c>
      <c r="C374" s="5">
        <f t="shared" si="27"/>
        <v>4999.9999999993161</v>
      </c>
      <c r="D374" s="5">
        <f t="shared" si="28"/>
        <v>33.333333333328774</v>
      </c>
      <c r="E374" s="5">
        <f t="shared" si="26"/>
        <v>1666.6666666666667</v>
      </c>
      <c r="F374" s="5">
        <f t="shared" si="29"/>
        <v>1699.9999999999955</v>
      </c>
      <c r="G374" s="5">
        <f t="shared" si="30"/>
        <v>3333.3333333326491</v>
      </c>
    </row>
    <row r="375" spans="2:7" x14ac:dyDescent="0.3">
      <c r="B375" s="6">
        <v>359</v>
      </c>
      <c r="C375" s="5">
        <f t="shared" si="27"/>
        <v>3333.3333333326491</v>
      </c>
      <c r="D375" s="5">
        <f t="shared" si="28"/>
        <v>22.222222222217663</v>
      </c>
      <c r="E375" s="5">
        <f t="shared" si="26"/>
        <v>1666.6666666666667</v>
      </c>
      <c r="F375" s="5">
        <f t="shared" si="29"/>
        <v>1688.8888888888844</v>
      </c>
      <c r="G375" s="5">
        <f t="shared" si="30"/>
        <v>1666.6666666659823</v>
      </c>
    </row>
    <row r="376" spans="2:7" x14ac:dyDescent="0.3">
      <c r="B376" s="6">
        <v>360</v>
      </c>
      <c r="C376" s="5">
        <f>G375</f>
        <v>1666.6666666659823</v>
      </c>
      <c r="D376" s="5">
        <f t="shared" si="28"/>
        <v>11.111111111106549</v>
      </c>
      <c r="E376" s="5">
        <f t="shared" si="26"/>
        <v>1666.6666666666667</v>
      </c>
      <c r="F376" s="5">
        <f t="shared" si="29"/>
        <v>1677.7777777777733</v>
      </c>
      <c r="G376" s="5">
        <f t="shared" si="30"/>
        <v>-6.843947630841285E-10</v>
      </c>
    </row>
    <row r="377" spans="2:7" x14ac:dyDescent="0.3">
      <c r="B377" s="10" t="s">
        <v>11</v>
      </c>
      <c r="C377" s="5">
        <f>G376</f>
        <v>-6.843947630841285E-10</v>
      </c>
      <c r="D377" s="5">
        <f>SUBTOTAL(109,D17:D376)</f>
        <v>722000.00000000012</v>
      </c>
      <c r="E377" s="5">
        <f>SUBTOTAL(109,E17:E376)</f>
        <v>600000.0000000007</v>
      </c>
      <c r="F377" s="5">
        <f>SUBTOTAL(109,F17:F376)</f>
        <v>1322000.0000000002</v>
      </c>
      <c r="G377" s="5">
        <f>C377-E377</f>
        <v>-600000.0000000014</v>
      </c>
    </row>
  </sheetData>
  <sheetProtection algorithmName="SHA-512" hashValue="zJAz8tvlD7k5fBPXwxRLqy2I+AhJRm9wmada4xwM4SMaxo3nP0sLfIDPkPX8g4iBj57apsv/Ry0lHXGzsCaAhw==" saltValue="efiYpenNWxRaIQP5/jG00A==" spinCount="100000" sheet="1" objects="1" scenarios="1" selectLockedCells="1" selectUnlockedCells="1"/>
  <mergeCells count="6">
    <mergeCell ref="B14:G14"/>
    <mergeCell ref="B2:C2"/>
    <mergeCell ref="B4:C4"/>
    <mergeCell ref="B6:C6"/>
    <mergeCell ref="B9:C9"/>
    <mergeCell ref="B11:C1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Kredyt z dopłatą</vt:lpstr>
      <vt:lpstr>Raty równe</vt:lpstr>
      <vt:lpstr>Raty malejące</vt:lpstr>
      <vt:lpstr>'Kredyt z dopłatą'!Obszar_wydruku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soseki</dc:creator>
  <cp:lastModifiedBy>FF</cp:lastModifiedBy>
  <cp:lastPrinted>2023-07-25T13:14:54Z</cp:lastPrinted>
  <dcterms:created xsi:type="dcterms:W3CDTF">2023-06-20T18:47:56Z</dcterms:created>
  <dcterms:modified xsi:type="dcterms:W3CDTF">2023-07-26T09:51:24Z</dcterms:modified>
</cp:coreProperties>
</file>